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NÖ\2026\2026.05.29\Költségvetés módosítás\"/>
    </mc:Choice>
  </mc:AlternateContent>
  <bookViews>
    <workbookView xWindow="0" yWindow="0" windowWidth="23040" windowHeight="8328" tabRatio="862"/>
  </bookViews>
  <sheets>
    <sheet name="2026 ktgv kiadás_01" sheetId="13" r:id="rId1"/>
    <sheet name="2026 ktgv bevétel_02" sheetId="8" r:id="rId2"/>
    <sheet name="2026 finanszírozási kiadás_03" sheetId="18" r:id="rId3"/>
    <sheet name="2026 finanszírozási bevétel_04" sheetId="16" r:id="rId4"/>
    <sheet name="2026 összesítő" sheetId="6" r:id="rId5"/>
    <sheet name="Munka1" sheetId="19" r:id="rId6"/>
  </sheets>
  <definedNames>
    <definedName name="_xlnm.Print_Titles" localSheetId="3">'2026 finanszírozási bevétel_04'!$1:$2</definedName>
    <definedName name="_xlnm.Print_Titles" localSheetId="2">'2026 finanszírozási kiadás_03'!$1:$2</definedName>
    <definedName name="_xlnm.Print_Titles" localSheetId="1">'2026 ktgv bevétel_02'!$1:$2</definedName>
    <definedName name="_xlnm.Print_Titles" localSheetId="0">'2026 ktgv kiadás_01'!$1:$3</definedName>
    <definedName name="_xlnm.Print_Titles" localSheetId="4">'2026 összesítő'!$1:$2</definedName>
    <definedName name="_xlnm.Print_Area" localSheetId="3">'2026 finanszírozási bevétel_04'!$A$1:$H$32</definedName>
    <definedName name="_xlnm.Print_Area" localSheetId="2">'2026 finanszírozási kiadás_03'!$A$1:$J$32</definedName>
    <definedName name="_xlnm.Print_Area" localSheetId="1">'2026 ktgv bevétel_02'!$A$1:$N$96</definedName>
    <definedName name="_xlnm.Print_Area" localSheetId="0">'2026 ktgv kiadás_01'!$A$1:$O$223</definedName>
    <definedName name="_xlnm.Print_Area" localSheetId="4">'2026 összesítő'!$A$1:$K$22</definedName>
  </definedNames>
  <calcPr calcId="162913"/>
</workbook>
</file>

<file path=xl/calcChain.xml><?xml version="1.0" encoding="utf-8"?>
<calcChain xmlns="http://schemas.openxmlformats.org/spreadsheetml/2006/main">
  <c r="D9" i="6" l="1"/>
  <c r="K3" i="6" l="1"/>
  <c r="G3" i="6"/>
  <c r="L19" i="8"/>
  <c r="M14" i="8"/>
  <c r="J161" i="13"/>
  <c r="H161" i="13"/>
  <c r="G161" i="13"/>
  <c r="J160" i="13"/>
  <c r="I160" i="13"/>
  <c r="H160" i="13"/>
  <c r="G160" i="13"/>
  <c r="N72" i="13"/>
  <c r="K22" i="6" l="1"/>
  <c r="K96" i="8"/>
  <c r="L96" i="8"/>
  <c r="M96" i="8"/>
  <c r="I96" i="8"/>
  <c r="J96" i="8"/>
  <c r="M15" i="8"/>
  <c r="L14" i="8"/>
  <c r="M161" i="13" l="1"/>
  <c r="N160" i="13"/>
  <c r="G149" i="13"/>
  <c r="H223" i="13"/>
  <c r="F161" i="13"/>
  <c r="J65" i="13"/>
  <c r="K223" i="13"/>
  <c r="L223" i="13"/>
  <c r="M223" i="13"/>
  <c r="G223" i="13"/>
  <c r="N150" i="13"/>
  <c r="N198" i="13"/>
  <c r="N199" i="13"/>
  <c r="N200" i="13"/>
  <c r="N201" i="13"/>
  <c r="N202" i="13"/>
  <c r="N203" i="13"/>
  <c r="N197" i="13"/>
  <c r="J204" i="13"/>
  <c r="K204" i="13"/>
  <c r="L204" i="13"/>
  <c r="M204" i="13"/>
  <c r="H204" i="13"/>
  <c r="I204" i="13"/>
  <c r="N204" i="13" s="1"/>
  <c r="G204" i="13"/>
  <c r="N151" i="13"/>
  <c r="N152" i="13"/>
  <c r="N153" i="13"/>
  <c r="N154" i="13"/>
  <c r="N155" i="13"/>
  <c r="N156" i="13"/>
  <c r="N157" i="13"/>
  <c r="N158" i="13"/>
  <c r="N159" i="13"/>
  <c r="N143" i="13"/>
  <c r="N144" i="13"/>
  <c r="N145" i="13"/>
  <c r="N146" i="13"/>
  <c r="N147" i="13"/>
  <c r="N148" i="13"/>
  <c r="N149" i="13"/>
  <c r="N142" i="13"/>
  <c r="M142" i="13"/>
  <c r="M144" i="13"/>
  <c r="M145" i="13"/>
  <c r="M146" i="13"/>
  <c r="M147" i="13"/>
  <c r="M148" i="13"/>
  <c r="M143" i="13"/>
  <c r="M149" i="13"/>
  <c r="H149" i="13"/>
  <c r="I149" i="13"/>
  <c r="J149" i="13"/>
  <c r="N132" i="13"/>
  <c r="N133" i="13"/>
  <c r="N134" i="13"/>
  <c r="N135" i="13"/>
  <c r="N136" i="13"/>
  <c r="N137" i="13"/>
  <c r="N138" i="13"/>
  <c r="N139" i="13"/>
  <c r="N140" i="13"/>
  <c r="N141" i="13"/>
  <c r="I142" i="13"/>
  <c r="J142" i="13"/>
  <c r="N107" i="13"/>
  <c r="N108" i="13"/>
  <c r="N109" i="13"/>
  <c r="N110" i="13"/>
  <c r="N111" i="13"/>
  <c r="N112" i="13"/>
  <c r="N113" i="13"/>
  <c r="N114" i="13"/>
  <c r="N115" i="13"/>
  <c r="N116" i="13"/>
  <c r="N117" i="13"/>
  <c r="N118" i="13"/>
  <c r="N119" i="13"/>
  <c r="N120" i="13"/>
  <c r="N121" i="13"/>
  <c r="N122" i="13"/>
  <c r="N123" i="13"/>
  <c r="N124" i="13"/>
  <c r="N125" i="13"/>
  <c r="N126" i="13"/>
  <c r="N127" i="13"/>
  <c r="N128" i="13"/>
  <c r="N129" i="13"/>
  <c r="N130" i="13"/>
  <c r="N131" i="13"/>
  <c r="N106" i="13"/>
  <c r="I81" i="13"/>
  <c r="J81" i="13"/>
  <c r="H81" i="13"/>
  <c r="N81" i="13" l="1"/>
  <c r="N161" i="13" s="1"/>
  <c r="N223" i="13" s="1"/>
  <c r="I161" i="13"/>
  <c r="F69" i="8"/>
  <c r="K6" i="6" l="1"/>
  <c r="C17" i="6"/>
  <c r="J21" i="6"/>
  <c r="J17" i="6"/>
  <c r="L69" i="8"/>
  <c r="F160" i="13" l="1"/>
  <c r="F63" i="13" l="1"/>
  <c r="K8" i="6"/>
  <c r="N14" i="13"/>
  <c r="M94" i="8"/>
  <c r="M93" i="8"/>
  <c r="M92" i="8"/>
  <c r="M91" i="8"/>
  <c r="M90" i="8"/>
  <c r="M89" i="8"/>
  <c r="M87" i="8"/>
  <c r="M86" i="8"/>
  <c r="M84" i="8"/>
  <c r="M83" i="8"/>
  <c r="M82" i="8"/>
  <c r="M81" i="8"/>
  <c r="M80" i="8"/>
  <c r="M79" i="8"/>
  <c r="M77" i="8"/>
  <c r="M76" i="8"/>
  <c r="M74" i="8"/>
  <c r="M73" i="8"/>
  <c r="M72" i="8"/>
  <c r="M71" i="8"/>
  <c r="M70" i="8"/>
  <c r="M66" i="8"/>
  <c r="M64" i="8"/>
  <c r="M62" i="8"/>
  <c r="M61" i="8"/>
  <c r="M59" i="8"/>
  <c r="M58" i="8"/>
  <c r="M57" i="8"/>
  <c r="M56" i="8"/>
  <c r="M55" i="8"/>
  <c r="M54" i="8"/>
  <c r="M53" i="8"/>
  <c r="M51" i="8"/>
  <c r="M50" i="8"/>
  <c r="M49" i="8"/>
  <c r="M48" i="8"/>
  <c r="M47" i="8"/>
  <c r="M46" i="8"/>
  <c r="M44" i="8"/>
  <c r="M42" i="8"/>
  <c r="M40" i="8"/>
  <c r="M39" i="8"/>
  <c r="M38" i="8"/>
  <c r="M37" i="8"/>
  <c r="M36" i="8"/>
  <c r="M35" i="8"/>
  <c r="M34" i="8"/>
  <c r="M33" i="8"/>
  <c r="M31" i="8"/>
  <c r="M30" i="8"/>
  <c r="M23" i="8"/>
  <c r="M22" i="8"/>
  <c r="M21" i="8"/>
  <c r="M20" i="8"/>
  <c r="M18" i="8"/>
  <c r="M17" i="8"/>
  <c r="M13" i="8"/>
  <c r="M12" i="8"/>
  <c r="M11" i="8"/>
  <c r="G96" i="8"/>
  <c r="N221" i="13"/>
  <c r="N220" i="13"/>
  <c r="N219" i="13"/>
  <c r="N218" i="13"/>
  <c r="N217" i="13"/>
  <c r="N216" i="13"/>
  <c r="N215" i="13"/>
  <c r="N214" i="13"/>
  <c r="N213" i="13"/>
  <c r="N211" i="13"/>
  <c r="N210" i="13"/>
  <c r="N209" i="13"/>
  <c r="N208" i="13"/>
  <c r="N207" i="13"/>
  <c r="N206" i="13"/>
  <c r="N205" i="13"/>
  <c r="N196" i="13"/>
  <c r="N195" i="13"/>
  <c r="N194" i="13"/>
  <c r="N192" i="13"/>
  <c r="N191" i="13"/>
  <c r="N190" i="13"/>
  <c r="N189" i="13"/>
  <c r="N186" i="13"/>
  <c r="N185" i="13"/>
  <c r="N184" i="13"/>
  <c r="N183" i="13"/>
  <c r="N182" i="13"/>
  <c r="N181" i="13"/>
  <c r="N180" i="13"/>
  <c r="N179" i="13"/>
  <c r="N178" i="13"/>
  <c r="N177" i="13"/>
  <c r="N176" i="13"/>
  <c r="N174" i="13"/>
  <c r="N173" i="13"/>
  <c r="N172" i="13"/>
  <c r="N171" i="13"/>
  <c r="N169" i="13"/>
  <c r="N168" i="13"/>
  <c r="N167" i="13"/>
  <c r="N166" i="13"/>
  <c r="N165" i="13"/>
  <c r="N164" i="13"/>
  <c r="N163" i="13"/>
  <c r="N162" i="13"/>
  <c r="N105" i="13"/>
  <c r="N104" i="13"/>
  <c r="N103" i="13"/>
  <c r="N102" i="13"/>
  <c r="N101" i="13"/>
  <c r="N99" i="13"/>
  <c r="N98" i="13"/>
  <c r="N97" i="13"/>
  <c r="N96" i="13"/>
  <c r="N94" i="13"/>
  <c r="N93" i="13"/>
  <c r="N92" i="13"/>
  <c r="N91" i="13"/>
  <c r="N87" i="13"/>
  <c r="N86" i="13"/>
  <c r="N85" i="13"/>
  <c r="N84" i="13"/>
  <c r="N83" i="13"/>
  <c r="N80" i="13"/>
  <c r="N79" i="13"/>
  <c r="N78" i="13"/>
  <c r="N77" i="13"/>
  <c r="N76" i="13"/>
  <c r="N75" i="13"/>
  <c r="N74" i="13"/>
  <c r="N73" i="13"/>
  <c r="N71" i="13"/>
  <c r="N70" i="13"/>
  <c r="N69" i="13"/>
  <c r="N68" i="13"/>
  <c r="N67" i="13"/>
  <c r="N66" i="13"/>
  <c r="N65" i="13"/>
  <c r="D5" i="6" s="1"/>
  <c r="K5" i="6" s="1"/>
  <c r="N62" i="13"/>
  <c r="N61" i="13"/>
  <c r="N60" i="13"/>
  <c r="N59" i="13"/>
  <c r="N57" i="13"/>
  <c r="N56" i="13"/>
  <c r="N54" i="13"/>
  <c r="N53" i="13"/>
  <c r="N52" i="13"/>
  <c r="N50" i="13"/>
  <c r="N49" i="13"/>
  <c r="N48" i="13"/>
  <c r="N46" i="13"/>
  <c r="N45" i="13"/>
  <c r="N44" i="13"/>
  <c r="N42" i="13"/>
  <c r="N41" i="13"/>
  <c r="N40" i="13"/>
  <c r="N38" i="13"/>
  <c r="N37" i="13"/>
  <c r="N36" i="13"/>
  <c r="N35" i="13"/>
  <c r="N34" i="13"/>
  <c r="N33" i="13"/>
  <c r="N32" i="13"/>
  <c r="N30" i="13"/>
  <c r="N29" i="13"/>
  <c r="N28" i="13"/>
  <c r="N27" i="13"/>
  <c r="N26" i="13"/>
  <c r="N24" i="13"/>
  <c r="N23" i="13"/>
  <c r="N22" i="13"/>
  <c r="N21" i="13"/>
  <c r="N20" i="13"/>
  <c r="N19" i="13"/>
  <c r="N18" i="13"/>
  <c r="N17" i="13"/>
  <c r="N16" i="13"/>
  <c r="N15" i="13"/>
  <c r="G222" i="13"/>
  <c r="G212" i="13"/>
  <c r="G187" i="13"/>
  <c r="G170" i="13"/>
  <c r="G142" i="13"/>
  <c r="G88" i="13"/>
  <c r="G81" i="13"/>
  <c r="G63" i="13"/>
  <c r="G55" i="13"/>
  <c r="L94" i="8"/>
  <c r="L93" i="8"/>
  <c r="L92" i="8"/>
  <c r="L91" i="8"/>
  <c r="L90" i="8"/>
  <c r="L89" i="8"/>
  <c r="L87" i="8"/>
  <c r="L86" i="8"/>
  <c r="L84" i="8"/>
  <c r="L83" i="8"/>
  <c r="L82" i="8"/>
  <c r="L81" i="8"/>
  <c r="L80" i="8"/>
  <c r="L79" i="8"/>
  <c r="L77" i="8"/>
  <c r="L76" i="8"/>
  <c r="L74" i="8"/>
  <c r="L73" i="8"/>
  <c r="L72" i="8"/>
  <c r="L71" i="8"/>
  <c r="L70" i="8"/>
  <c r="L66" i="8"/>
  <c r="L65" i="8"/>
  <c r="L64" i="8"/>
  <c r="L62" i="8"/>
  <c r="L61" i="8"/>
  <c r="L59" i="8"/>
  <c r="L58" i="8"/>
  <c r="L57" i="8"/>
  <c r="L56" i="8"/>
  <c r="L55" i="8"/>
  <c r="L54" i="8"/>
  <c r="L53" i="8"/>
  <c r="L51" i="8"/>
  <c r="L50" i="8"/>
  <c r="L49" i="8"/>
  <c r="L48" i="8"/>
  <c r="L47" i="8"/>
  <c r="L46" i="8"/>
  <c r="L44" i="8"/>
  <c r="L42" i="8"/>
  <c r="L36" i="8"/>
  <c r="L40" i="8"/>
  <c r="L39" i="8"/>
  <c r="L38" i="8"/>
  <c r="L37" i="8"/>
  <c r="L35" i="8"/>
  <c r="L34" i="8"/>
  <c r="L33" i="8"/>
  <c r="L31" i="8"/>
  <c r="L30" i="8"/>
  <c r="L24" i="8"/>
  <c r="L23" i="8"/>
  <c r="L22" i="8"/>
  <c r="L21" i="8"/>
  <c r="L20" i="8"/>
  <c r="L18" i="8"/>
  <c r="L17" i="8"/>
  <c r="L16" i="8"/>
  <c r="L15" i="8"/>
  <c r="L13" i="8"/>
  <c r="L12" i="8"/>
  <c r="L11" i="8"/>
  <c r="L9" i="8"/>
  <c r="G64" i="13" l="1"/>
  <c r="D7" i="6"/>
  <c r="K7" i="6" s="1"/>
  <c r="L160" i="13" l="1"/>
  <c r="L149" i="13"/>
  <c r="L142" i="13"/>
  <c r="L81" i="13"/>
  <c r="L161" i="13" l="1"/>
  <c r="I5" i="6"/>
  <c r="K160" i="13" l="1"/>
  <c r="K142" i="13"/>
  <c r="K63" i="13"/>
  <c r="K64" i="13" s="1"/>
  <c r="I4" i="6" s="1"/>
  <c r="K161" i="13" l="1"/>
  <c r="I6" i="6" s="1"/>
  <c r="I9" i="6"/>
  <c r="K19" i="8"/>
  <c r="I3" i="6" l="1"/>
  <c r="I14" i="6"/>
  <c r="J223" i="13"/>
  <c r="I13" i="6" l="1"/>
  <c r="H5" i="6"/>
  <c r="I19" i="8"/>
  <c r="J63" i="13"/>
  <c r="J64" i="13" s="1"/>
  <c r="H4" i="6" l="1"/>
  <c r="I63" i="13"/>
  <c r="K15" i="6" l="1"/>
  <c r="G5" i="6"/>
  <c r="G12" i="16"/>
  <c r="G14" i="16" s="1"/>
  <c r="F14" i="16"/>
  <c r="F23" i="16" s="1"/>
  <c r="F32" i="16" s="1"/>
  <c r="I64" i="13"/>
  <c r="G4" i="6" l="1"/>
  <c r="K11" i="6"/>
  <c r="J7" i="6"/>
  <c r="J8" i="6"/>
  <c r="J11" i="6"/>
  <c r="F19" i="8"/>
  <c r="I223" i="13" l="1"/>
  <c r="M7" i="8"/>
  <c r="L60" i="8"/>
  <c r="M214" i="13"/>
  <c r="M215" i="13"/>
  <c r="M216" i="13"/>
  <c r="M217" i="13"/>
  <c r="M218" i="13"/>
  <c r="M219" i="13"/>
  <c r="M220" i="13"/>
  <c r="M221" i="13"/>
  <c r="M213" i="13"/>
  <c r="M206" i="13"/>
  <c r="M207" i="13"/>
  <c r="M208" i="13"/>
  <c r="M209" i="13"/>
  <c r="M210" i="13"/>
  <c r="M211" i="13"/>
  <c r="M189" i="13"/>
  <c r="M190" i="13"/>
  <c r="M191" i="13"/>
  <c r="M192" i="13"/>
  <c r="M194" i="13"/>
  <c r="M195" i="13"/>
  <c r="M196" i="13"/>
  <c r="M197" i="13"/>
  <c r="M198" i="13"/>
  <c r="M199" i="13"/>
  <c r="M200" i="13"/>
  <c r="M201" i="13"/>
  <c r="M202" i="13"/>
  <c r="M172" i="13"/>
  <c r="M173" i="13"/>
  <c r="M174" i="13"/>
  <c r="M176" i="13"/>
  <c r="M177" i="13"/>
  <c r="M178" i="13"/>
  <c r="M179" i="13"/>
  <c r="M180" i="13"/>
  <c r="M181" i="13"/>
  <c r="M182" i="13"/>
  <c r="M183" i="13"/>
  <c r="M184" i="13"/>
  <c r="M185" i="13"/>
  <c r="M186" i="13"/>
  <c r="M171" i="13"/>
  <c r="M163" i="13"/>
  <c r="M164" i="13"/>
  <c r="M165" i="13"/>
  <c r="M166" i="13"/>
  <c r="M167" i="13"/>
  <c r="M168" i="13"/>
  <c r="M169" i="13"/>
  <c r="M162" i="13"/>
  <c r="M151" i="13"/>
  <c r="M152" i="13"/>
  <c r="M153" i="13"/>
  <c r="M154" i="13"/>
  <c r="M155" i="13"/>
  <c r="M150" i="13"/>
  <c r="M91" i="13"/>
  <c r="M92" i="13"/>
  <c r="M93" i="13"/>
  <c r="M94" i="13"/>
  <c r="M96" i="13"/>
  <c r="M97" i="13"/>
  <c r="M98" i="13"/>
  <c r="M99" i="13"/>
  <c r="M101" i="13"/>
  <c r="M102" i="13"/>
  <c r="M103" i="13"/>
  <c r="M104" i="13"/>
  <c r="M105" i="13"/>
  <c r="M107" i="13"/>
  <c r="M108" i="13"/>
  <c r="M109" i="13"/>
  <c r="M110" i="13"/>
  <c r="M111" i="13"/>
  <c r="M113" i="13"/>
  <c r="M114" i="13"/>
  <c r="M115" i="13"/>
  <c r="M116" i="13"/>
  <c r="M117" i="13"/>
  <c r="M118" i="13"/>
  <c r="M119" i="13"/>
  <c r="M121" i="13"/>
  <c r="M122" i="13"/>
  <c r="M123" i="13"/>
  <c r="M124" i="13"/>
  <c r="M125" i="13"/>
  <c r="M126" i="13"/>
  <c r="M127" i="13"/>
  <c r="M128" i="13"/>
  <c r="M129" i="13"/>
  <c r="M130" i="13"/>
  <c r="M131" i="13"/>
  <c r="M132" i="13"/>
  <c r="M133" i="13"/>
  <c r="M134" i="13"/>
  <c r="M135" i="13"/>
  <c r="M136" i="13"/>
  <c r="M137" i="13"/>
  <c r="M138" i="13"/>
  <c r="M83" i="13"/>
  <c r="M84" i="13"/>
  <c r="M85" i="13"/>
  <c r="M86" i="13"/>
  <c r="M87" i="13"/>
  <c r="M67" i="13"/>
  <c r="M68" i="13"/>
  <c r="M69" i="13"/>
  <c r="M70" i="13"/>
  <c r="M71" i="13"/>
  <c r="M72" i="13"/>
  <c r="M73" i="13"/>
  <c r="M74" i="13"/>
  <c r="M75" i="13"/>
  <c r="M76" i="13"/>
  <c r="M78" i="13"/>
  <c r="M66" i="13"/>
  <c r="M63" i="13"/>
  <c r="M57" i="13"/>
  <c r="M59" i="13"/>
  <c r="M56" i="13"/>
  <c r="M32" i="13"/>
  <c r="M33" i="13"/>
  <c r="M34" i="13"/>
  <c r="M35" i="13"/>
  <c r="M36" i="13"/>
  <c r="M37" i="13"/>
  <c r="M38" i="13"/>
  <c r="M40" i="13"/>
  <c r="M41" i="13"/>
  <c r="M42" i="13"/>
  <c r="M44" i="13"/>
  <c r="M45" i="13"/>
  <c r="M46" i="13"/>
  <c r="M48" i="13"/>
  <c r="M49" i="13"/>
  <c r="M50" i="13"/>
  <c r="M52" i="13"/>
  <c r="F51" i="13"/>
  <c r="M51" i="13" s="1"/>
  <c r="M29" i="13"/>
  <c r="M30" i="13"/>
  <c r="M27" i="13"/>
  <c r="M28" i="13"/>
  <c r="M26" i="13"/>
  <c r="M15" i="13"/>
  <c r="M16" i="13"/>
  <c r="M17" i="13"/>
  <c r="M18" i="13"/>
  <c r="M19" i="13"/>
  <c r="M20" i="13"/>
  <c r="M21" i="13"/>
  <c r="M22" i="13"/>
  <c r="M23" i="13"/>
  <c r="M24" i="13"/>
  <c r="M14" i="13"/>
  <c r="M25" i="13"/>
  <c r="H25" i="13"/>
  <c r="N25" i="13" s="1"/>
  <c r="M31" i="13"/>
  <c r="H31" i="13"/>
  <c r="N31" i="13" s="1"/>
  <c r="M39" i="13"/>
  <c r="H39" i="13"/>
  <c r="N39" i="13" s="1"/>
  <c r="M43" i="13"/>
  <c r="H43" i="13"/>
  <c r="N43" i="13" s="1"/>
  <c r="M47" i="13"/>
  <c r="H47" i="13"/>
  <c r="N47" i="13" s="1"/>
  <c r="H51" i="13"/>
  <c r="N51" i="13" s="1"/>
  <c r="M58" i="13"/>
  <c r="N58" i="13"/>
  <c r="M77" i="13"/>
  <c r="F81" i="13"/>
  <c r="M81" i="13" s="1"/>
  <c r="F82" i="13"/>
  <c r="M82" i="13" s="1"/>
  <c r="H82" i="13"/>
  <c r="N82" i="13" s="1"/>
  <c r="F90" i="13"/>
  <c r="M90" i="13" s="1"/>
  <c r="H90" i="13"/>
  <c r="N90" i="13" s="1"/>
  <c r="F95" i="13"/>
  <c r="M95" i="13" s="1"/>
  <c r="H95" i="13"/>
  <c r="N95" i="13" s="1"/>
  <c r="F100" i="13"/>
  <c r="M100" i="13" s="1"/>
  <c r="H100" i="13"/>
  <c r="N100" i="13" s="1"/>
  <c r="M106" i="13"/>
  <c r="M112" i="13"/>
  <c r="F120" i="13"/>
  <c r="M120" i="13" s="1"/>
  <c r="H120" i="13"/>
  <c r="M160" i="13"/>
  <c r="F170" i="13"/>
  <c r="M170" i="13" s="1"/>
  <c r="H170" i="13"/>
  <c r="N170" i="13" s="1"/>
  <c r="F175" i="13"/>
  <c r="M175" i="13" s="1"/>
  <c r="H175" i="13"/>
  <c r="N175" i="13" s="1"/>
  <c r="F188" i="13"/>
  <c r="H188" i="13"/>
  <c r="N188" i="13" s="1"/>
  <c r="M193" i="13"/>
  <c r="H193" i="13"/>
  <c r="N193" i="13" s="1"/>
  <c r="M205" i="13"/>
  <c r="H212" i="13"/>
  <c r="N212" i="13" s="1"/>
  <c r="F222" i="13"/>
  <c r="M222" i="13" s="1"/>
  <c r="H222" i="13"/>
  <c r="N222" i="13" s="1"/>
  <c r="E29" i="16"/>
  <c r="D29" i="16"/>
  <c r="E22" i="16"/>
  <c r="D22" i="16"/>
  <c r="D11" i="16"/>
  <c r="E6" i="16"/>
  <c r="D6" i="16"/>
  <c r="I30" i="18"/>
  <c r="I31" i="18"/>
  <c r="H30" i="18"/>
  <c r="H31" i="18"/>
  <c r="I25" i="18"/>
  <c r="I26" i="18"/>
  <c r="I27" i="18"/>
  <c r="I28" i="18"/>
  <c r="H25" i="18"/>
  <c r="H26" i="18"/>
  <c r="H27" i="18"/>
  <c r="H28" i="18"/>
  <c r="I24" i="18"/>
  <c r="H24" i="18"/>
  <c r="E29" i="18"/>
  <c r="F29" i="18"/>
  <c r="G29" i="18"/>
  <c r="D29" i="18"/>
  <c r="I15" i="18"/>
  <c r="I16" i="18"/>
  <c r="I17" i="18"/>
  <c r="I18" i="18"/>
  <c r="I19" i="18"/>
  <c r="I20" i="18"/>
  <c r="I21" i="18"/>
  <c r="H15" i="18"/>
  <c r="H16" i="18"/>
  <c r="H17" i="18"/>
  <c r="H18" i="18"/>
  <c r="H19" i="18"/>
  <c r="H20" i="18"/>
  <c r="H21" i="18"/>
  <c r="I14" i="18"/>
  <c r="H14" i="18"/>
  <c r="G22" i="18"/>
  <c r="F22" i="18"/>
  <c r="E22" i="18"/>
  <c r="D22" i="18"/>
  <c r="H8" i="18"/>
  <c r="H9" i="18"/>
  <c r="H10" i="18"/>
  <c r="H11" i="18"/>
  <c r="H12" i="18"/>
  <c r="I7" i="18"/>
  <c r="H7" i="18"/>
  <c r="E13" i="18"/>
  <c r="F13" i="18"/>
  <c r="G13" i="18"/>
  <c r="D13" i="18"/>
  <c r="I4" i="18"/>
  <c r="I5" i="18"/>
  <c r="H4" i="18"/>
  <c r="H5" i="18"/>
  <c r="I3" i="18"/>
  <c r="H3" i="18"/>
  <c r="F75" i="8"/>
  <c r="H63" i="8"/>
  <c r="M63" i="8" s="1"/>
  <c r="F63" i="8"/>
  <c r="L63" i="8" s="1"/>
  <c r="H60" i="8"/>
  <c r="M60" i="8" s="1"/>
  <c r="H45" i="8"/>
  <c r="M45" i="8" s="1"/>
  <c r="F45" i="8"/>
  <c r="L45" i="8" s="1"/>
  <c r="H41" i="8"/>
  <c r="M41" i="8" s="1"/>
  <c r="F41" i="8"/>
  <c r="L41" i="8" s="1"/>
  <c r="E16" i="6"/>
  <c r="F32" i="8"/>
  <c r="L32" i="8" s="1"/>
  <c r="E14" i="16"/>
  <c r="L25" i="8"/>
  <c r="M25" i="8"/>
  <c r="L26" i="8"/>
  <c r="M26" i="8"/>
  <c r="L27" i="8"/>
  <c r="M27" i="8"/>
  <c r="L28" i="8"/>
  <c r="M28" i="8"/>
  <c r="L67" i="8"/>
  <c r="M67" i="8"/>
  <c r="L68" i="8"/>
  <c r="M68" i="8"/>
  <c r="M53" i="13"/>
  <c r="M54" i="13"/>
  <c r="M60" i="13"/>
  <c r="M61" i="13"/>
  <c r="M62" i="13"/>
  <c r="M79" i="13"/>
  <c r="M80" i="13"/>
  <c r="M139" i="13"/>
  <c r="M140" i="13"/>
  <c r="M141" i="13"/>
  <c r="M156" i="13"/>
  <c r="M157" i="13"/>
  <c r="M158" i="13"/>
  <c r="M159" i="13"/>
  <c r="D14" i="16"/>
  <c r="E11" i="16"/>
  <c r="E6" i="18"/>
  <c r="F6" i="18"/>
  <c r="G6" i="18"/>
  <c r="D6" i="18"/>
  <c r="H88" i="8"/>
  <c r="F88" i="8"/>
  <c r="H78" i="8"/>
  <c r="E19" i="6"/>
  <c r="F19" i="6"/>
  <c r="F78" i="8"/>
  <c r="H75" i="8"/>
  <c r="E18" i="6"/>
  <c r="F18" i="6"/>
  <c r="H65" i="8"/>
  <c r="M65" i="8" s="1"/>
  <c r="H52" i="8"/>
  <c r="M52" i="8" s="1"/>
  <c r="F52" i="8"/>
  <c r="L52" i="8" s="1"/>
  <c r="H32" i="8"/>
  <c r="M32" i="8" s="1"/>
  <c r="H24" i="8"/>
  <c r="H9" i="8"/>
  <c r="M9" i="8" s="1"/>
  <c r="Q41" i="13"/>
  <c r="Q38" i="13"/>
  <c r="O18" i="13"/>
  <c r="O17" i="13"/>
  <c r="T28" i="13"/>
  <c r="U27" i="13" s="1"/>
  <c r="V27" i="13" s="1"/>
  <c r="P11" i="13"/>
  <c r="P18" i="13"/>
  <c r="P16" i="13"/>
  <c r="P14" i="13"/>
  <c r="S9" i="13"/>
  <c r="T9" i="13" s="1"/>
  <c r="S7" i="13"/>
  <c r="T7" i="13" s="1"/>
  <c r="S11" i="13"/>
  <c r="T11" i="13" s="1"/>
  <c r="S6" i="13"/>
  <c r="T6" i="13" s="1"/>
  <c r="T15" i="13"/>
  <c r="S14" i="13"/>
  <c r="T14" i="13" s="1"/>
  <c r="S8" i="13"/>
  <c r="T8" i="13" s="1"/>
  <c r="S13" i="13"/>
  <c r="T13" i="13" s="1"/>
  <c r="S10" i="13"/>
  <c r="T10" i="13" s="1"/>
  <c r="S12" i="13"/>
  <c r="T12" i="13" s="1"/>
  <c r="F29" i="8"/>
  <c r="L29" i="8" s="1"/>
  <c r="F85" i="8" l="1"/>
  <c r="L85" i="8" s="1"/>
  <c r="L78" i="8"/>
  <c r="D18" i="6"/>
  <c r="K18" i="6" s="1"/>
  <c r="M75" i="8"/>
  <c r="F95" i="8"/>
  <c r="L88" i="8"/>
  <c r="H95" i="8"/>
  <c r="M88" i="8"/>
  <c r="C18" i="6"/>
  <c r="J18" i="6" s="1"/>
  <c r="L75" i="8"/>
  <c r="H85" i="8"/>
  <c r="M85" i="8" s="1"/>
  <c r="M78" i="8"/>
  <c r="H29" i="8"/>
  <c r="M29" i="8" s="1"/>
  <c r="M24" i="8"/>
  <c r="H43" i="8"/>
  <c r="G23" i="18"/>
  <c r="G32" i="18" s="1"/>
  <c r="F12" i="6" s="1"/>
  <c r="F23" i="18"/>
  <c r="F32" i="18" s="1"/>
  <c r="H29" i="18"/>
  <c r="F43" i="8"/>
  <c r="I22" i="18"/>
  <c r="M188" i="13"/>
  <c r="M203" i="13"/>
  <c r="H6" i="18"/>
  <c r="E17" i="6"/>
  <c r="E23" i="18"/>
  <c r="E32" i="18" s="1"/>
  <c r="D12" i="6" s="1"/>
  <c r="K12" i="6" s="1"/>
  <c r="E23" i="16"/>
  <c r="G23" i="16" s="1"/>
  <c r="G32" i="16" s="1"/>
  <c r="K21" i="6" s="1"/>
  <c r="H63" i="13"/>
  <c r="N63" i="13" s="1"/>
  <c r="U26" i="13"/>
  <c r="V26" i="13" s="1"/>
  <c r="H22" i="18"/>
  <c r="I29" i="18"/>
  <c r="F88" i="13"/>
  <c r="M88" i="13" s="1"/>
  <c r="F55" i="13"/>
  <c r="M55" i="13" s="1"/>
  <c r="F204" i="13"/>
  <c r="C9" i="6" s="1"/>
  <c r="J9" i="6" s="1"/>
  <c r="F149" i="13"/>
  <c r="E20" i="6"/>
  <c r="F17" i="6"/>
  <c r="I13" i="18"/>
  <c r="I6" i="18"/>
  <c r="U28" i="13"/>
  <c r="H69" i="8"/>
  <c r="D23" i="18"/>
  <c r="D32" i="18" s="1"/>
  <c r="C12" i="6" s="1"/>
  <c r="H187" i="13"/>
  <c r="N187" i="13" s="1"/>
  <c r="C14" i="6"/>
  <c r="J14" i="6" s="1"/>
  <c r="D10" i="6"/>
  <c r="K10" i="6" s="1"/>
  <c r="F16" i="6"/>
  <c r="C15" i="6"/>
  <c r="J15" i="6" s="1"/>
  <c r="U23" i="13"/>
  <c r="V23" i="13" s="1"/>
  <c r="U24" i="13"/>
  <c r="V24" i="13" s="1"/>
  <c r="U25" i="13"/>
  <c r="V25" i="13" s="1"/>
  <c r="H13" i="18"/>
  <c r="F187" i="13"/>
  <c r="H88" i="13"/>
  <c r="N88" i="13" s="1"/>
  <c r="H55" i="13"/>
  <c r="N55" i="13" s="1"/>
  <c r="F212" i="13"/>
  <c r="H19" i="8"/>
  <c r="D23" i="16"/>
  <c r="D32" i="16" s="1"/>
  <c r="H89" i="13"/>
  <c r="N89" i="13" s="1"/>
  <c r="F89" i="13"/>
  <c r="F3" i="6"/>
  <c r="C19" i="6"/>
  <c r="J19" i="6" s="1"/>
  <c r="F20" i="6"/>
  <c r="D19" i="6" l="1"/>
  <c r="K19" i="6" s="1"/>
  <c r="D17" i="6"/>
  <c r="K17" i="6" s="1"/>
  <c r="M69" i="8"/>
  <c r="C16" i="6"/>
  <c r="J16" i="6" s="1"/>
  <c r="L43" i="8"/>
  <c r="D16" i="6"/>
  <c r="K16" i="6" s="1"/>
  <c r="M43" i="8"/>
  <c r="D20" i="6"/>
  <c r="K20" i="6" s="1"/>
  <c r="M95" i="8"/>
  <c r="C20" i="6"/>
  <c r="J20" i="6" s="1"/>
  <c r="L95" i="8"/>
  <c r="J13" i="6"/>
  <c r="F96" i="8"/>
  <c r="I23" i="18"/>
  <c r="E32" i="16"/>
  <c r="F64" i="13"/>
  <c r="H96" i="8"/>
  <c r="F13" i="6"/>
  <c r="E13" i="6"/>
  <c r="I32" i="18"/>
  <c r="H23" i="18"/>
  <c r="M187" i="13"/>
  <c r="F142" i="13"/>
  <c r="M89" i="13"/>
  <c r="H64" i="13"/>
  <c r="N64" i="13" s="1"/>
  <c r="D4" i="6" s="1"/>
  <c r="M212" i="13"/>
  <c r="C10" i="6" s="1"/>
  <c r="J10" i="6" s="1"/>
  <c r="H142" i="13"/>
  <c r="E12" i="6"/>
  <c r="H32" i="18"/>
  <c r="J12" i="6" s="1"/>
  <c r="E3" i="6"/>
  <c r="C13" i="6" l="1"/>
  <c r="C4" i="6"/>
  <c r="J4" i="6" s="1"/>
  <c r="M65" i="13"/>
  <c r="C5" i="6" s="1"/>
  <c r="J5" i="6" s="1"/>
  <c r="K4" i="6"/>
  <c r="M64" i="13"/>
  <c r="D14" i="6"/>
  <c r="D13" i="6" l="1"/>
  <c r="F223" i="13"/>
  <c r="C6" i="6" l="1"/>
  <c r="D6" i="6" l="1"/>
  <c r="D3" i="6" s="1"/>
  <c r="J6" i="6"/>
  <c r="J3" i="6" s="1"/>
  <c r="C3" i="6"/>
</calcChain>
</file>

<file path=xl/sharedStrings.xml><?xml version="1.0" encoding="utf-8"?>
<sst xmlns="http://schemas.openxmlformats.org/spreadsheetml/2006/main" count="966" uniqueCount="817">
  <si>
    <t>Kulcsszám</t>
  </si>
  <si>
    <t>Teljes munkaidőben foglalkoztatottak bére</t>
  </si>
  <si>
    <t>31.</t>
  </si>
  <si>
    <t>32.</t>
  </si>
  <si>
    <t>33.</t>
  </si>
  <si>
    <t>34.</t>
  </si>
  <si>
    <t>35.</t>
  </si>
  <si>
    <t>301010-1140</t>
  </si>
  <si>
    <t>302010-2140</t>
  </si>
  <si>
    <t>303010-3140</t>
  </si>
  <si>
    <t>304010-4140</t>
  </si>
  <si>
    <t>305010-5140</t>
  </si>
  <si>
    <t>306010-6140</t>
  </si>
  <si>
    <t>308010-8140</t>
  </si>
  <si>
    <t>309010-9140</t>
  </si>
  <si>
    <t>300010-0140</t>
  </si>
  <si>
    <t>Végkielégítés</t>
  </si>
  <si>
    <t>36.</t>
  </si>
  <si>
    <t>Sorsz.</t>
  </si>
  <si>
    <t>Vásárolt élelmezés</t>
  </si>
  <si>
    <t>Bérleti és lízing díjak</t>
  </si>
  <si>
    <t>Egyéb dologi kiadások</t>
  </si>
  <si>
    <t>Ingatlanok felújítása</t>
  </si>
  <si>
    <t>307010-7140</t>
  </si>
  <si>
    <t>300211-0450</t>
  </si>
  <si>
    <t>Készenléti, ügyeleti, helyettesítési díj, túlóra, túlszolgálat</t>
  </si>
  <si>
    <t>Fő</t>
  </si>
  <si>
    <t>Főigazgató</t>
  </si>
  <si>
    <t xml:space="preserve">Igazgatóhelyettes (főig-hely) </t>
  </si>
  <si>
    <t xml:space="preserve">Osztályvezető            </t>
  </si>
  <si>
    <t xml:space="preserve">Más vezető           </t>
  </si>
  <si>
    <t xml:space="preserve">Főtanácsos             </t>
  </si>
  <si>
    <t xml:space="preserve">Főmunkatárs             </t>
  </si>
  <si>
    <t xml:space="preserve">Tanácsos               </t>
  </si>
  <si>
    <t xml:space="preserve">Munkatárs            </t>
  </si>
  <si>
    <t xml:space="preserve">"A" fizetési osztály:   </t>
  </si>
  <si>
    <t xml:space="preserve">"B " fizetési osztály:  </t>
  </si>
  <si>
    <t xml:space="preserve">"C" fizetési osztály:   </t>
  </si>
  <si>
    <t xml:space="preserve">"D" fizetési osztály:   </t>
  </si>
  <si>
    <t xml:space="preserve">"E" fizetési osztály:  </t>
  </si>
  <si>
    <t xml:space="preserve">"F" fizetési osztály:   </t>
  </si>
  <si>
    <t xml:space="preserve">"G" fizetési osztály   </t>
  </si>
  <si>
    <t xml:space="preserve">"H" fizetési osztály    </t>
  </si>
  <si>
    <t xml:space="preserve">"I" fizetési osztály       </t>
  </si>
  <si>
    <t xml:space="preserve">"J" fizetési osztály        </t>
  </si>
  <si>
    <t xml:space="preserve">kutató, felsőoktatásban oktató  </t>
  </si>
  <si>
    <t>Besorolás</t>
  </si>
  <si>
    <t>Szakmai anyagok beszerzése</t>
  </si>
  <si>
    <t>Egyéb kommunikációs szolgáltatások</t>
  </si>
  <si>
    <t>……….. fő</t>
  </si>
  <si>
    <t>Személyi juttatások</t>
  </si>
  <si>
    <t>Dologi kiadások</t>
  </si>
  <si>
    <t>Ellátottak pénzbeli juttatásai</t>
  </si>
  <si>
    <t>Felújítások</t>
  </si>
  <si>
    <t>Közhatalmi bevételek</t>
  </si>
  <si>
    <t>Működési célú átvett pénzeszközök</t>
  </si>
  <si>
    <t>Reklám és propagandakiadások</t>
  </si>
  <si>
    <t>Munkaadókat terhelő járulékok és szociális hozzájárulási adó</t>
  </si>
  <si>
    <t>Beruházások</t>
  </si>
  <si>
    <t>Felhalmozási bevételek</t>
  </si>
  <si>
    <t>Törvény szerinti illetmények, munkabérek</t>
  </si>
  <si>
    <t>Normatív jutalmak</t>
  </si>
  <si>
    <t>Céljuttatás, projektprémium</t>
  </si>
  <si>
    <t>Béren kívüli juttatások</t>
  </si>
  <si>
    <t>Ruházati költségtérítés</t>
  </si>
  <si>
    <t>Egyéb költségtérítések</t>
  </si>
  <si>
    <t>Lakhatási támogatások</t>
  </si>
  <si>
    <t>Szociális támogatások</t>
  </si>
  <si>
    <t>Foglalkoztatottak egyéb személyi juttatásai</t>
  </si>
  <si>
    <t>Foglalkoztatottak személyi juttatásai (=01+…+13)</t>
  </si>
  <si>
    <t>01./01.</t>
  </si>
  <si>
    <t>01./02.</t>
  </si>
  <si>
    <t>01./03.</t>
  </si>
  <si>
    <t>01./04.</t>
  </si>
  <si>
    <t>01./05.</t>
  </si>
  <si>
    <t>01./06.</t>
  </si>
  <si>
    <t>01./07.</t>
  </si>
  <si>
    <t>01./08.</t>
  </si>
  <si>
    <t>01./09.</t>
  </si>
  <si>
    <t>01./10.</t>
  </si>
  <si>
    <t>01./11.</t>
  </si>
  <si>
    <t>01./12.</t>
  </si>
  <si>
    <t>01./13.</t>
  </si>
  <si>
    <t>01./14.</t>
  </si>
  <si>
    <t>Űrlap/sorszám</t>
  </si>
  <si>
    <t>ebből:</t>
  </si>
  <si>
    <t>01./15.</t>
  </si>
  <si>
    <t>01./16.</t>
  </si>
  <si>
    <t>Egyéb külső személyi juttatások</t>
  </si>
  <si>
    <t>01./17.</t>
  </si>
  <si>
    <t>01./18.</t>
  </si>
  <si>
    <t>Külső személyi juttatások (=15+16+17)</t>
  </si>
  <si>
    <t>Személyi juttatások (=14+18)</t>
  </si>
  <si>
    <t>01./19.</t>
  </si>
  <si>
    <t>01./20.</t>
  </si>
  <si>
    <t>01./21.</t>
  </si>
  <si>
    <t>01./22.</t>
  </si>
  <si>
    <t>01./23.</t>
  </si>
  <si>
    <t>01./24.</t>
  </si>
  <si>
    <t>01./25.</t>
  </si>
  <si>
    <t>01./26.</t>
  </si>
  <si>
    <t>01./27.</t>
  </si>
  <si>
    <t>01./28.</t>
  </si>
  <si>
    <t>01./29.</t>
  </si>
  <si>
    <t>01./30.</t>
  </si>
  <si>
    <t>01./31.</t>
  </si>
  <si>
    <t>01./32.</t>
  </si>
  <si>
    <t>01./33.</t>
  </si>
  <si>
    <t>01./34.</t>
  </si>
  <si>
    <t>01./35.</t>
  </si>
  <si>
    <t>01./36.</t>
  </si>
  <si>
    <t>01./37.</t>
  </si>
  <si>
    <t>01./38.</t>
  </si>
  <si>
    <t>01./39.</t>
  </si>
  <si>
    <t>01./40.</t>
  </si>
  <si>
    <t>01./41.</t>
  </si>
  <si>
    <t>01./42.</t>
  </si>
  <si>
    <t>01./43.</t>
  </si>
  <si>
    <t>01./44.</t>
  </si>
  <si>
    <t>01./45.</t>
  </si>
  <si>
    <t>01./46.</t>
  </si>
  <si>
    <t>01./47.</t>
  </si>
  <si>
    <t>01./48.</t>
  </si>
  <si>
    <t>01./49.</t>
  </si>
  <si>
    <t>01./50.</t>
  </si>
  <si>
    <t>01./51.</t>
  </si>
  <si>
    <t>01./52.</t>
  </si>
  <si>
    <t>01./53.</t>
  </si>
  <si>
    <t>01./54.</t>
  </si>
  <si>
    <t>01./55.</t>
  </si>
  <si>
    <t>01./56.</t>
  </si>
  <si>
    <t>01./57.</t>
  </si>
  <si>
    <t>01./58.</t>
  </si>
  <si>
    <t>01./59.</t>
  </si>
  <si>
    <t>01./60.</t>
  </si>
  <si>
    <t>01./61.</t>
  </si>
  <si>
    <t>01./62.</t>
  </si>
  <si>
    <t>01./63.</t>
  </si>
  <si>
    <t>01./64.</t>
  </si>
  <si>
    <t>01./65.</t>
  </si>
  <si>
    <t>01./66.</t>
  </si>
  <si>
    <t>01./67.</t>
  </si>
  <si>
    <t>01./68.</t>
  </si>
  <si>
    <t>01./69.</t>
  </si>
  <si>
    <t>01./70.</t>
  </si>
  <si>
    <t>01./71.</t>
  </si>
  <si>
    <t>01./72.</t>
  </si>
  <si>
    <t>01./73.</t>
  </si>
  <si>
    <t>01./74.</t>
  </si>
  <si>
    <t>01./75.</t>
  </si>
  <si>
    <t>01./76.</t>
  </si>
  <si>
    <t>01./77.</t>
  </si>
  <si>
    <t>01./78.</t>
  </si>
  <si>
    <t>01./79.</t>
  </si>
  <si>
    <t>01./80.</t>
  </si>
  <si>
    <t>01./81.</t>
  </si>
  <si>
    <t>01./82.</t>
  </si>
  <si>
    <t>01./83.</t>
  </si>
  <si>
    <t>01./84.</t>
  </si>
  <si>
    <t>01./85.</t>
  </si>
  <si>
    <t>01./86.</t>
  </si>
  <si>
    <t>01./87.</t>
  </si>
  <si>
    <t>01./88.</t>
  </si>
  <si>
    <t>01./89.</t>
  </si>
  <si>
    <t>01./90.</t>
  </si>
  <si>
    <t xml:space="preserve">Munkaadókat terhelő járulékok és szociális hozzájárulási adó       </t>
  </si>
  <si>
    <t>Kiadási űrlap</t>
  </si>
  <si>
    <t>-</t>
  </si>
  <si>
    <t>Üzemeltetési anyagok beszerzése</t>
  </si>
  <si>
    <t>Árubeszerzés</t>
  </si>
  <si>
    <t>Készletbeszerzés (=21+22+23)</t>
  </si>
  <si>
    <t>Informatikai szolgáltatások igénybevétele</t>
  </si>
  <si>
    <t>Kommunikációs szolgáltatások (=25+26)</t>
  </si>
  <si>
    <t>Közüzemi díjak</t>
  </si>
  <si>
    <t>Karbantartási, kisjavítási szolgáltatások</t>
  </si>
  <si>
    <t>Közvetített szolgáltatások</t>
  </si>
  <si>
    <t xml:space="preserve">Szakmai tevékenységet segítő szolgáltatások </t>
  </si>
  <si>
    <t>Egyéb szolgáltatások</t>
  </si>
  <si>
    <t>Szolgáltatási kiadások (=28+…+34)</t>
  </si>
  <si>
    <t>Kiküldetések kiadásai</t>
  </si>
  <si>
    <t>Kiküldetések, reklám- és propagandakiadások (=36+37)</t>
  </si>
  <si>
    <t>Működési célú előzetesen felszámított általános forgalmi adó</t>
  </si>
  <si>
    <t xml:space="preserve">Kamatkiadások </t>
  </si>
  <si>
    <t>Egyéb pénzügyi műveletek kiadásai</t>
  </si>
  <si>
    <t>Különféle befizetések és egyéb dologi kiadások (=39+…+43)</t>
  </si>
  <si>
    <t>Dologi kiadások (=24+27+35+38+44)</t>
  </si>
  <si>
    <t>-Belföldi kiküldetés</t>
  </si>
  <si>
    <t>-Külföldi kiküldetés</t>
  </si>
  <si>
    <t>Családi támogatások</t>
  </si>
  <si>
    <t>Pénzbeli kárpótlások, kártérítések</t>
  </si>
  <si>
    <t>Betegséggel kapcsolatos (nem társadalombiztosítási) ellátások</t>
  </si>
  <si>
    <t>Foglalkoztatással, munkanélküliséggel kapcsolatos ellátások</t>
  </si>
  <si>
    <t>Lakhatással kapcsolatos ellátások</t>
  </si>
  <si>
    <t>Intézményi ellátottak pénzbeli juttatásai</t>
  </si>
  <si>
    <t>Egyéb nem intézményi ellátások</t>
  </si>
  <si>
    <t>Ellátottak pénzbeli juttatásai (=46+...+53)</t>
  </si>
  <si>
    <t>Társadalombiztosítási ellátások</t>
  </si>
  <si>
    <t>Nemzetközi kötelezettségek</t>
  </si>
  <si>
    <t>Működési célú garancia- és kezességvállalásból származó kifizetés államháztartáson belülre</t>
  </si>
  <si>
    <t>Működési célú visszatérítendő támogatások, kölcsönök nyújtása államháztartáson belülre</t>
  </si>
  <si>
    <t>Működési célú visszatérítendő támogatások, kölcsönök törlesztése államháztartáson belülre</t>
  </si>
  <si>
    <t>Egyéb működési célú támogatások államháztartáson belülre</t>
  </si>
  <si>
    <t>Működési célú garancia- és kezességvállalásból származó kifizetés államháztartáson kívülre</t>
  </si>
  <si>
    <t>Működési célú visszatérítendő támogatások, kölcsönök nyújtása államháztartáson kívülre</t>
  </si>
  <si>
    <t>Árkiegészítések, ártámogatások</t>
  </si>
  <si>
    <t>Kamattámogatások</t>
  </si>
  <si>
    <t>Egyéb működési célú támogatások államháztartáson kívülre</t>
  </si>
  <si>
    <t>Tartalékok</t>
  </si>
  <si>
    <t>Immateriális javak beszerzése, létesítése</t>
  </si>
  <si>
    <t>Ingatlanok beszerzése, létesítése</t>
  </si>
  <si>
    <t>Informatikai eszközök beszerzése, létesítése</t>
  </si>
  <si>
    <t>Egyéb tárgyi eszközök beszerzése, létesítése</t>
  </si>
  <si>
    <t>Részesedések beszerzése</t>
  </si>
  <si>
    <t>Meglévő részesedések növeléséhez kapcsolódó kiadások</t>
  </si>
  <si>
    <t>Beruházási célú előzetesen felszámított általános forgalmi adó</t>
  </si>
  <si>
    <t>Informatikai eszközök felújítása</t>
  </si>
  <si>
    <t xml:space="preserve">Egyéb tárgyi eszközök felújítása </t>
  </si>
  <si>
    <t>Felújítási célú előzetesen felszámított általános forgalmi adó</t>
  </si>
  <si>
    <t>Felhalmozási célú garancia- és kezességvállalásból származó kifizetés államháztartáson belülre</t>
  </si>
  <si>
    <t>Felhalmozási célú visszatérítendő támogatások, kölcsönök nyújtása államháztartáson belülre</t>
  </si>
  <si>
    <t>Felhalmozási célú visszatérítendő támogatások, kölcsönök törlesztése államháztartáson belülre</t>
  </si>
  <si>
    <t>Egyéb felhalmozási célú támogatások államháztartáson belülre</t>
  </si>
  <si>
    <t>Felhalmozási célú garancia- és kezességvállalásból származó kifizetés államháztartáson kívülre</t>
  </si>
  <si>
    <t>Felhalmozási célú visszatérítendő támogatások, kölcsönök nyújtása államháztartáson kívülre</t>
  </si>
  <si>
    <t>Lakástámogatás</t>
  </si>
  <si>
    <t>Egyéb felhalmozási célú kiadások (=81+…+88)</t>
  </si>
  <si>
    <t>Költségvetési kiadások (=19+20+45+54+67+75+80+89)</t>
  </si>
  <si>
    <t>02./01.</t>
  </si>
  <si>
    <t>02./02.</t>
  </si>
  <si>
    <t>02./03.</t>
  </si>
  <si>
    <t>02./04.</t>
  </si>
  <si>
    <t>02./05.</t>
  </si>
  <si>
    <t>02./06.</t>
  </si>
  <si>
    <t>02./07.</t>
  </si>
  <si>
    <t>02./08.</t>
  </si>
  <si>
    <t>02./09.</t>
  </si>
  <si>
    <t>02./10.</t>
  </si>
  <si>
    <t>02./11.</t>
  </si>
  <si>
    <t>02./12.</t>
  </si>
  <si>
    <t>02./13.</t>
  </si>
  <si>
    <t>02./14.</t>
  </si>
  <si>
    <t>02./15.</t>
  </si>
  <si>
    <t>02./16.</t>
  </si>
  <si>
    <t>02./17.</t>
  </si>
  <si>
    <t>02./18.</t>
  </si>
  <si>
    <t>02./19.</t>
  </si>
  <si>
    <t>02./20.</t>
  </si>
  <si>
    <t>02./21.</t>
  </si>
  <si>
    <t>02./22.</t>
  </si>
  <si>
    <t>02./23.</t>
  </si>
  <si>
    <t>02./24.</t>
  </si>
  <si>
    <t>02./25.</t>
  </si>
  <si>
    <t>02./26.</t>
  </si>
  <si>
    <t>02./27.</t>
  </si>
  <si>
    <t>02./28.</t>
  </si>
  <si>
    <t>02./29.</t>
  </si>
  <si>
    <t>02./30.</t>
  </si>
  <si>
    <t>02./31.</t>
  </si>
  <si>
    <t>02./32.</t>
  </si>
  <si>
    <t>02./33.</t>
  </si>
  <si>
    <t>02./34.</t>
  </si>
  <si>
    <t>02./35.</t>
  </si>
  <si>
    <t>02./36.</t>
  </si>
  <si>
    <t>02./37.</t>
  </si>
  <si>
    <t>02./38.</t>
  </si>
  <si>
    <t>02./39.</t>
  </si>
  <si>
    <t>02./40.</t>
  </si>
  <si>
    <t>02./41.</t>
  </si>
  <si>
    <t>02./42.</t>
  </si>
  <si>
    <t>02./43.</t>
  </si>
  <si>
    <t>02./44.</t>
  </si>
  <si>
    <t>02./45.</t>
  </si>
  <si>
    <t>02./46.</t>
  </si>
  <si>
    <t>02./47.</t>
  </si>
  <si>
    <t>02./48.</t>
  </si>
  <si>
    <t>02./49.</t>
  </si>
  <si>
    <t>02./50.</t>
  </si>
  <si>
    <t>02./51.</t>
  </si>
  <si>
    <t>02./52.</t>
  </si>
  <si>
    <t>02./53.</t>
  </si>
  <si>
    <t>02./54.</t>
  </si>
  <si>
    <t>02./55.</t>
  </si>
  <si>
    <t>02./56.</t>
  </si>
  <si>
    <t>02./57.</t>
  </si>
  <si>
    <t>02./58.</t>
  </si>
  <si>
    <t>02./59.</t>
  </si>
  <si>
    <t>Helyi önkormányzatok működésének általános támogatása</t>
  </si>
  <si>
    <t>Települési önkormányzatok egyes köznevelési feladatainak támogatása</t>
  </si>
  <si>
    <t>Települési önkormányzatok szociális gyermekjóléti és gyermekétkeztetési feladatainak támogatása</t>
  </si>
  <si>
    <t>Települési önkormányzatok kulturális feladatainak támogatása</t>
  </si>
  <si>
    <t>Elvonások és befizetések bevételei</t>
  </si>
  <si>
    <t>Működési célú garancia- és kezességvállalásból származó megtérülések államháztartáson belülről</t>
  </si>
  <si>
    <t>Működési célú visszatérítendő támogatások, kölcsönök visszatérülése államháztartáson belülről</t>
  </si>
  <si>
    <t>Működési célú visszatérítendő támogatások, kölcsönök igénybevétele államháztartáson belülről</t>
  </si>
  <si>
    <t>Egyéb működési célú támogatások bevételei államháztartáson belülről</t>
  </si>
  <si>
    <t>Működési célú támogatások államháztartáson belülről (=07+…+12)</t>
  </si>
  <si>
    <t>Felhalmozási célú önkormányzati támogatások</t>
  </si>
  <si>
    <t>Felhalmozási célú garancia- és kezességvállalásból származó megtérülések államháztartáson belülről</t>
  </si>
  <si>
    <t>Felhalmozási célú visszatérítendő támogatások, kölcsönök visszatérülése államháztartáson belülről</t>
  </si>
  <si>
    <t>Felhalmozási célú visszatérítendő támogatások, kölcsönök igénybevétele államháztartáson belülről</t>
  </si>
  <si>
    <t>Egyéb felhalmozási célú támogatások bevételei államháztartáson belülről</t>
  </si>
  <si>
    <t>Felhalmozási célú támogatások államháztartáson belülről (=14+…+18)</t>
  </si>
  <si>
    <t>Magánszemélyek jövedelemadói</t>
  </si>
  <si>
    <t xml:space="preserve">Társaságok jövedelemadói </t>
  </si>
  <si>
    <t>Jövedelemadók (=20+21)</t>
  </si>
  <si>
    <t>Szociális hozzájárulási adó és járulékok</t>
  </si>
  <si>
    <t>Bérhez és foglalkoztatáshoz kapcsolódó adók</t>
  </si>
  <si>
    <t xml:space="preserve">Vagyoni tipusú adók </t>
  </si>
  <si>
    <t xml:space="preserve">Értékesítési és forgalmi adók </t>
  </si>
  <si>
    <t xml:space="preserve">Fogyasztási adók </t>
  </si>
  <si>
    <t xml:space="preserve">Pénzügyi monopóliumok nyereségét terhelő adók </t>
  </si>
  <si>
    <t>Gépjárműadók</t>
  </si>
  <si>
    <t xml:space="preserve">Egyéb áruhasználati és szolgáltatási adók </t>
  </si>
  <si>
    <t xml:space="preserve">Termékek és szolgáltatások adói (=26+…+30) </t>
  </si>
  <si>
    <t xml:space="preserve">Egyéb közhatalmi bevételek </t>
  </si>
  <si>
    <t>Közhatalmi bevételek (=22+...+25+31+32)</t>
  </si>
  <si>
    <t>Készletértékesítés ellenértéke</t>
  </si>
  <si>
    <t>Szolgáltatások ellenértéke</t>
  </si>
  <si>
    <t>Közvetített szolgáltatások ellenértéke</t>
  </si>
  <si>
    <t>Tulajdonosi bevételek</t>
  </si>
  <si>
    <t>Ellátási díjak</t>
  </si>
  <si>
    <t>Kiszámlázott általános forgalmi adó</t>
  </si>
  <si>
    <t>Általános forgalmi adó visszatérítése</t>
  </si>
  <si>
    <t>Egyéb pénzügyi műveletek bevételei</t>
  </si>
  <si>
    <t>Egyéb működési bevételek</t>
  </si>
  <si>
    <t>Immateriális javak értékesítése</t>
  </si>
  <si>
    <t>Ingatlanok értékesítése</t>
  </si>
  <si>
    <t>Egyéb tárgyi eszközök értékesítése</t>
  </si>
  <si>
    <t>Részesedések értékesítése</t>
  </si>
  <si>
    <t>Részesedések megszűnéséhez kapcsolódó bevételek</t>
  </si>
  <si>
    <t>Működési célú garancia- és kezességvállalásból származó megtérülések államháztartáson kívülről</t>
  </si>
  <si>
    <t>Működési célú visszatérítendő támogatások, kölcsönök visszatérülése államháztartáson kívülről</t>
  </si>
  <si>
    <t>Egyéb működési célú átvett pénzeszközök</t>
  </si>
  <si>
    <t>Felhalmozási célú garancia- és kezességvállalásból származó megtérülések államháztartáson kívülről</t>
  </si>
  <si>
    <t>Felhalmozási célú visszatérítendő támogatások, kölcsönök visszatérülése államháztartáson kívülről</t>
  </si>
  <si>
    <t>Egyéb felhalmozási célú átvett pénzeszközök</t>
  </si>
  <si>
    <t>Költségvetési bevételek (=13+19+33+44+50+54+58)</t>
  </si>
  <si>
    <t>B111</t>
  </si>
  <si>
    <t>B112</t>
  </si>
  <si>
    <t>B113</t>
  </si>
  <si>
    <t>B114</t>
  </si>
  <si>
    <t>B115</t>
  </si>
  <si>
    <t>B116</t>
  </si>
  <si>
    <t>B11</t>
  </si>
  <si>
    <t>B12</t>
  </si>
  <si>
    <t>B13</t>
  </si>
  <si>
    <t>B14</t>
  </si>
  <si>
    <t>B15</t>
  </si>
  <si>
    <t>B16</t>
  </si>
  <si>
    <t>B1</t>
  </si>
  <si>
    <t>B21</t>
  </si>
  <si>
    <t>B22</t>
  </si>
  <si>
    <t>B23</t>
  </si>
  <si>
    <t>B24</t>
  </si>
  <si>
    <t>B25</t>
  </si>
  <si>
    <t>B2</t>
  </si>
  <si>
    <t>B311</t>
  </si>
  <si>
    <t>B312</t>
  </si>
  <si>
    <t>B31</t>
  </si>
  <si>
    <t>B32</t>
  </si>
  <si>
    <t>B33</t>
  </si>
  <si>
    <t>B34</t>
  </si>
  <si>
    <t>B351</t>
  </si>
  <si>
    <t>B352</t>
  </si>
  <si>
    <t>B353</t>
  </si>
  <si>
    <t>B354</t>
  </si>
  <si>
    <t>B355</t>
  </si>
  <si>
    <t>B35</t>
  </si>
  <si>
    <t>B36</t>
  </si>
  <si>
    <t>B3</t>
  </si>
  <si>
    <t>B401</t>
  </si>
  <si>
    <t>B402</t>
  </si>
  <si>
    <t>B403</t>
  </si>
  <si>
    <t>B404</t>
  </si>
  <si>
    <t>B405</t>
  </si>
  <si>
    <t>B406</t>
  </si>
  <si>
    <t>B407</t>
  </si>
  <si>
    <t>B408</t>
  </si>
  <si>
    <t>B409</t>
  </si>
  <si>
    <t>B410</t>
  </si>
  <si>
    <t>B4</t>
  </si>
  <si>
    <t>B51</t>
  </si>
  <si>
    <t>B52</t>
  </si>
  <si>
    <t>B53</t>
  </si>
  <si>
    <t>B54</t>
  </si>
  <si>
    <t>B55</t>
  </si>
  <si>
    <t>B5</t>
  </si>
  <si>
    <t>B61</t>
  </si>
  <si>
    <t>B62</t>
  </si>
  <si>
    <t>B63</t>
  </si>
  <si>
    <t>B6</t>
  </si>
  <si>
    <t>B71</t>
  </si>
  <si>
    <t>B72</t>
  </si>
  <si>
    <t>B73</t>
  </si>
  <si>
    <t>B7</t>
  </si>
  <si>
    <t>Likviditási célú hitelek, kölcsönök felvétele pénzügyi vállalkozástól</t>
  </si>
  <si>
    <t>Forgatási célú belföldi értékpapírok beváltása, értékesítése</t>
  </si>
  <si>
    <t>Befektetési célú belföldi értékpapírok beváltása,  értékesítése</t>
  </si>
  <si>
    <t>Belföldi értékpapírok bevételei (=05+..+08)</t>
  </si>
  <si>
    <t>Előző év költségvetési maradványának igénybevétele</t>
  </si>
  <si>
    <t>Előző év vállalkozási maradványának igénybevétele</t>
  </si>
  <si>
    <t>Maradvány igénybevétele (=10+11)</t>
  </si>
  <si>
    <t>Államháztartáson belüli megelőlegezések</t>
  </si>
  <si>
    <t>Államháztartáson belüli megelőlegezések törlesztése</t>
  </si>
  <si>
    <t>Központi, irányító szervi támogatás</t>
  </si>
  <si>
    <t>Központi költségvetés sajátos finanszírozási bevételei</t>
  </si>
  <si>
    <t>Befektetési célú külföldi értékpapírok beváltása, értékesítése</t>
  </si>
  <si>
    <t>Külföldi értékpapírok kibocsátása</t>
  </si>
  <si>
    <t>Adóssághoz nem kapcsolódó származékos ügyletek bevételei</t>
  </si>
  <si>
    <t>04./01.</t>
  </si>
  <si>
    <t>04./04.</t>
  </si>
  <si>
    <t>04./03.</t>
  </si>
  <si>
    <t>04./05.</t>
  </si>
  <si>
    <t>04./06.</t>
  </si>
  <si>
    <t>04./07.</t>
  </si>
  <si>
    <t>04./08.</t>
  </si>
  <si>
    <t>04./09.</t>
  </si>
  <si>
    <t>04./10.</t>
  </si>
  <si>
    <t>04./11.</t>
  </si>
  <si>
    <t>04./12.</t>
  </si>
  <si>
    <t>04./13.</t>
  </si>
  <si>
    <t>04./14.</t>
  </si>
  <si>
    <t>04./15.</t>
  </si>
  <si>
    <t>04./16.</t>
  </si>
  <si>
    <t>04./17.</t>
  </si>
  <si>
    <t>04./18.</t>
  </si>
  <si>
    <t>04./19.</t>
  </si>
  <si>
    <t>04./20.</t>
  </si>
  <si>
    <t>04./21.</t>
  </si>
  <si>
    <t>04./22.</t>
  </si>
  <si>
    <t>04./23.</t>
  </si>
  <si>
    <t>04./24.</t>
  </si>
  <si>
    <t>04./25.</t>
  </si>
  <si>
    <t>04./02.</t>
  </si>
  <si>
    <t>B8111</t>
  </si>
  <si>
    <t>B8112</t>
  </si>
  <si>
    <t>B8113</t>
  </si>
  <si>
    <t>B811</t>
  </si>
  <si>
    <t>B8121</t>
  </si>
  <si>
    <t>B8122</t>
  </si>
  <si>
    <t>B8123</t>
  </si>
  <si>
    <t>B8124</t>
  </si>
  <si>
    <t>B812</t>
  </si>
  <si>
    <t>B8131</t>
  </si>
  <si>
    <t>B8132</t>
  </si>
  <si>
    <t>B813</t>
  </si>
  <si>
    <t>B814</t>
  </si>
  <si>
    <t>B815</t>
  </si>
  <si>
    <t>B816</t>
  </si>
  <si>
    <t>B817</t>
  </si>
  <si>
    <t>B818</t>
  </si>
  <si>
    <t>B81</t>
  </si>
  <si>
    <t>B821</t>
  </si>
  <si>
    <t>B822</t>
  </si>
  <si>
    <t>B823</t>
  </si>
  <si>
    <t>B824</t>
  </si>
  <si>
    <t>B82</t>
  </si>
  <si>
    <t>B83</t>
  </si>
  <si>
    <t>B8</t>
  </si>
  <si>
    <t>03./01.</t>
  </si>
  <si>
    <t>03./02.</t>
  </si>
  <si>
    <t>03./03.</t>
  </si>
  <si>
    <t>03./05.</t>
  </si>
  <si>
    <t>03./06.</t>
  </si>
  <si>
    <t>03./07.</t>
  </si>
  <si>
    <t>03./08.</t>
  </si>
  <si>
    <t>03./09.</t>
  </si>
  <si>
    <t>03./10.</t>
  </si>
  <si>
    <t>03./11.</t>
  </si>
  <si>
    <t>03./12.</t>
  </si>
  <si>
    <t>03./13.</t>
  </si>
  <si>
    <t>03./14.</t>
  </si>
  <si>
    <t>03./15.</t>
  </si>
  <si>
    <t>03./16.</t>
  </si>
  <si>
    <t>03./17.</t>
  </si>
  <si>
    <t>03./18.</t>
  </si>
  <si>
    <t>03./19.</t>
  </si>
  <si>
    <t>03./20.</t>
  </si>
  <si>
    <t>03./21.</t>
  </si>
  <si>
    <t>03./22.</t>
  </si>
  <si>
    <t>03./23.</t>
  </si>
  <si>
    <t>03./04.</t>
  </si>
  <si>
    <t>Likviditási célú hitelek, kölcsönök törlesztése pénzügyi vállalkozásnak</t>
  </si>
  <si>
    <t>Hitel-, kölcsöntörlesztés államháztartáson kívülre (=01+02+03)</t>
  </si>
  <si>
    <t>Forgatási célú belföldi értékpapírok vásárlása</t>
  </si>
  <si>
    <t>Befektetési célú belföldi értékpapírok vásárlása</t>
  </si>
  <si>
    <t>Államháztartáson belüli megelőlegezések folyósítása</t>
  </si>
  <si>
    <t>Államháztartáson belüli megelőlegezések visszafizetése</t>
  </si>
  <si>
    <t>Központi, irányító szervi támogatások folyósítása</t>
  </si>
  <si>
    <t>Pénzügyi lízing kiadásai</t>
  </si>
  <si>
    <t>Központi költségvetés sajátos finanszírozási kiadásai</t>
  </si>
  <si>
    <t>Forgatási célú külföldi értékpapírok vásárlása</t>
  </si>
  <si>
    <t>Befektetési célú külföldi értékpapírok vásárlása</t>
  </si>
  <si>
    <t>Külföldi értékpapírok beváltása</t>
  </si>
  <si>
    <t>Adóssághoz nem kapcsolódó származékos ügyletek kiadásai</t>
  </si>
  <si>
    <t>Finanszírozási kiadások (=16+21+22)</t>
  </si>
  <si>
    <t>K9111</t>
  </si>
  <si>
    <t>K9112</t>
  </si>
  <si>
    <t>K9113</t>
  </si>
  <si>
    <t>K911</t>
  </si>
  <si>
    <t>K9121</t>
  </si>
  <si>
    <t>K9122</t>
  </si>
  <si>
    <t>K9123</t>
  </si>
  <si>
    <t>K9124</t>
  </si>
  <si>
    <t>K912</t>
  </si>
  <si>
    <t>K913</t>
  </si>
  <si>
    <t>K914</t>
  </si>
  <si>
    <t>K915</t>
  </si>
  <si>
    <t>K916</t>
  </si>
  <si>
    <t>K917</t>
  </si>
  <si>
    <t>K918</t>
  </si>
  <si>
    <t>K91</t>
  </si>
  <si>
    <t>K921</t>
  </si>
  <si>
    <t>K922</t>
  </si>
  <si>
    <t>K923</t>
  </si>
  <si>
    <t>K924</t>
  </si>
  <si>
    <t>K92</t>
  </si>
  <si>
    <t>K93</t>
  </si>
  <si>
    <t>K9</t>
  </si>
  <si>
    <t>Költségvetési kiadások összesen</t>
  </si>
  <si>
    <t>K1.</t>
  </si>
  <si>
    <t>K2.</t>
  </si>
  <si>
    <t>K3.</t>
  </si>
  <si>
    <t>K4.</t>
  </si>
  <si>
    <t>K6.</t>
  </si>
  <si>
    <t>K5.</t>
  </si>
  <si>
    <t>K7.</t>
  </si>
  <si>
    <t>K8.</t>
  </si>
  <si>
    <t xml:space="preserve">K9. </t>
  </si>
  <si>
    <t>K1-K8.</t>
  </si>
  <si>
    <t>Finanszírozási kiadások összesen</t>
  </si>
  <si>
    <t>B1-B7.</t>
  </si>
  <si>
    <t>Költségvetési bevételek összesen</t>
  </si>
  <si>
    <t>B1.</t>
  </si>
  <si>
    <t>B2.</t>
  </si>
  <si>
    <t>B3.</t>
  </si>
  <si>
    <t>B4.</t>
  </si>
  <si>
    <t>B5.</t>
  </si>
  <si>
    <t>B6.</t>
  </si>
  <si>
    <t>B7.</t>
  </si>
  <si>
    <t>B8.</t>
  </si>
  <si>
    <t>Finanszírozási bevételek összesen</t>
  </si>
  <si>
    <t>Egyéb működési célú kiadások</t>
  </si>
  <si>
    <t>Egyéb felhalmozási célú kiadások</t>
  </si>
  <si>
    <t>Működési célú támogatások államháztartáson belülről</t>
  </si>
  <si>
    <t>Felhalmozási célú támogatások államháztartáson belülről</t>
  </si>
  <si>
    <t>Működési bevételek</t>
  </si>
  <si>
    <t>Felhalmozási célú átvett pénzeszközök</t>
  </si>
  <si>
    <t>K1101</t>
  </si>
  <si>
    <t>K1102</t>
  </si>
  <si>
    <t>K1103</t>
  </si>
  <si>
    <t>K1104</t>
  </si>
  <si>
    <t>K1105</t>
  </si>
  <si>
    <t>K1106</t>
  </si>
  <si>
    <t>K1107</t>
  </si>
  <si>
    <t>K1108</t>
  </si>
  <si>
    <t>K1109</t>
  </si>
  <si>
    <t>K1110</t>
  </si>
  <si>
    <t>K1111</t>
  </si>
  <si>
    <t>K1112</t>
  </si>
  <si>
    <t>K1113</t>
  </si>
  <si>
    <t>K11</t>
  </si>
  <si>
    <t>K121</t>
  </si>
  <si>
    <t>K122</t>
  </si>
  <si>
    <t>K123</t>
  </si>
  <si>
    <t>K12</t>
  </si>
  <si>
    <t>K1</t>
  </si>
  <si>
    <t>K2</t>
  </si>
  <si>
    <t>K311</t>
  </si>
  <si>
    <t>K312</t>
  </si>
  <si>
    <t>K313</t>
  </si>
  <si>
    <t>K31</t>
  </si>
  <si>
    <t>K321</t>
  </si>
  <si>
    <t>K322</t>
  </si>
  <si>
    <t>K32</t>
  </si>
  <si>
    <t>K331</t>
  </si>
  <si>
    <t>K332</t>
  </si>
  <si>
    <t>K333</t>
  </si>
  <si>
    <t>K334</t>
  </si>
  <si>
    <t>K335</t>
  </si>
  <si>
    <t>K336</t>
  </si>
  <si>
    <t>K337</t>
  </si>
  <si>
    <t>K33</t>
  </si>
  <si>
    <t>K341</t>
  </si>
  <si>
    <t>K342</t>
  </si>
  <si>
    <t>K34</t>
  </si>
  <si>
    <t>K351</t>
  </si>
  <si>
    <t>K352</t>
  </si>
  <si>
    <t>K353</t>
  </si>
  <si>
    <t>K354</t>
  </si>
  <si>
    <t>K355</t>
  </si>
  <si>
    <t>K35</t>
  </si>
  <si>
    <t>K3</t>
  </si>
  <si>
    <t>K41</t>
  </si>
  <si>
    <t>K42</t>
  </si>
  <si>
    <t>K43</t>
  </si>
  <si>
    <t>K44</t>
  </si>
  <si>
    <t>K45</t>
  </si>
  <si>
    <t>K46</t>
  </si>
  <si>
    <t>K47</t>
  </si>
  <si>
    <t>K48</t>
  </si>
  <si>
    <t>K4</t>
  </si>
  <si>
    <t>K501</t>
  </si>
  <si>
    <t>K503</t>
  </si>
  <si>
    <t>K504</t>
  </si>
  <si>
    <t>K505</t>
  </si>
  <si>
    <t>K506</t>
  </si>
  <si>
    <t>K507</t>
  </si>
  <si>
    <t>K508</t>
  </si>
  <si>
    <t>K509</t>
  </si>
  <si>
    <t>K510</t>
  </si>
  <si>
    <t>K511</t>
  </si>
  <si>
    <t>K512</t>
  </si>
  <si>
    <t>K5</t>
  </si>
  <si>
    <t>K61</t>
  </si>
  <si>
    <t>K62</t>
  </si>
  <si>
    <t>K63</t>
  </si>
  <si>
    <t>K64</t>
  </si>
  <si>
    <t>K65</t>
  </si>
  <si>
    <t>K66</t>
  </si>
  <si>
    <t>K67</t>
  </si>
  <si>
    <t>K6</t>
  </si>
  <si>
    <t>K71</t>
  </si>
  <si>
    <t>K72</t>
  </si>
  <si>
    <t>K73</t>
  </si>
  <si>
    <t>K74</t>
  </si>
  <si>
    <t>K7</t>
  </si>
  <si>
    <t>K81</t>
  </si>
  <si>
    <t>K82</t>
  </si>
  <si>
    <t>K83</t>
  </si>
  <si>
    <t>K84</t>
  </si>
  <si>
    <t>K85</t>
  </si>
  <si>
    <t>K86</t>
  </si>
  <si>
    <t>K87</t>
  </si>
  <si>
    <t>K88</t>
  </si>
  <si>
    <t>K8</t>
  </si>
  <si>
    <t>K1-K8</t>
  </si>
  <si>
    <t>Rovatszám</t>
  </si>
  <si>
    <t>Részletes indoklás (az egyes rovatok számítási módjának ismertetése)</t>
  </si>
  <si>
    <t>gyógyszer</t>
  </si>
  <si>
    <t>irodaszer</t>
  </si>
  <si>
    <t>-reprezentáció</t>
  </si>
  <si>
    <t>nyomtatás, sokszorosítás (tonerek)</t>
  </si>
  <si>
    <t>áram</t>
  </si>
  <si>
    <t>gáz</t>
  </si>
  <si>
    <t>víz- és csatornadíj</t>
  </si>
  <si>
    <t>- kártérítés, kötbér, egyéb térítés</t>
  </si>
  <si>
    <t>- védőszemüveg, egyéb</t>
  </si>
  <si>
    <t>Jubileumi jutalom   fő</t>
  </si>
  <si>
    <t>Fkv-i szám</t>
  </si>
  <si>
    <t>Intézmény összesen</t>
  </si>
  <si>
    <t>informatikai eszközök</t>
  </si>
  <si>
    <t>hálózat fenntartás, üzemeltetés</t>
  </si>
  <si>
    <t>kábel TV</t>
  </si>
  <si>
    <t>közüzem továbbszámlázás</t>
  </si>
  <si>
    <t>posta</t>
  </si>
  <si>
    <t>szállítási szolg.</t>
  </si>
  <si>
    <t>rovarírtás</t>
  </si>
  <si>
    <t>hirdetés, reklám</t>
  </si>
  <si>
    <t>egyéb</t>
  </si>
  <si>
    <t>szoftverek</t>
  </si>
  <si>
    <t>tevekénységhez szükséges gépek</t>
  </si>
  <si>
    <t>terembérlet</t>
  </si>
  <si>
    <t>telefon</t>
  </si>
  <si>
    <t>pü. Befekt. Díj</t>
  </si>
  <si>
    <t>bútorok</t>
  </si>
  <si>
    <t>Közlekedési költségtérítés</t>
  </si>
  <si>
    <t>Munkavégzésre irányuló egyéb jogviszonyban nem saját foglalkoztatottnak fizetett juttatások</t>
  </si>
  <si>
    <t>Fizetendő általános forgalmi adó</t>
  </si>
  <si>
    <t>munkaruha</t>
  </si>
  <si>
    <t>szemét szállítás</t>
  </si>
  <si>
    <t>kulturális rendezvények</t>
  </si>
  <si>
    <t>könyv</t>
  </si>
  <si>
    <t>folyóirat</t>
  </si>
  <si>
    <t>egyéb anyag (tisztítószer, textil, egyyéb készlet)</t>
  </si>
  <si>
    <t>-nyomtató</t>
  </si>
  <si>
    <t>oktatás, továbbképzés</t>
  </si>
  <si>
    <t>üzemorvos</t>
  </si>
  <si>
    <t>egyéb karbantartás(fénymásoló, helyiségek, berendezések)</t>
  </si>
  <si>
    <t>- nemzetiségi önk. támogatás</t>
  </si>
  <si>
    <t>Működési célú támogatások az Európai Uniónak</t>
  </si>
  <si>
    <t>K513</t>
  </si>
  <si>
    <t>Egyéb elvonások és befizetések</t>
  </si>
  <si>
    <t>A helyi önkörmányzatok előző évi elszámolásából származó kiadásai</t>
  </si>
  <si>
    <t>A helyi önkormányzatok törvényi előíráson alapuló befizetései</t>
  </si>
  <si>
    <t>K5023</t>
  </si>
  <si>
    <t>K5021</t>
  </si>
  <si>
    <t>K5022</t>
  </si>
  <si>
    <t>01./91.</t>
  </si>
  <si>
    <t>01./92.</t>
  </si>
  <si>
    <t>01./93.</t>
  </si>
  <si>
    <t>Biztosító által fizetett kártérítés</t>
  </si>
  <si>
    <t>B411</t>
  </si>
  <si>
    <t>02./60.</t>
  </si>
  <si>
    <t>Kiadások és bevételek egyenlege terv szinten</t>
  </si>
  <si>
    <t>-villamos hálózat felújítása</t>
  </si>
  <si>
    <t>2015. évi teljesítés</t>
  </si>
  <si>
    <t>2016. évi terv</t>
  </si>
  <si>
    <t>01./94.</t>
  </si>
  <si>
    <t xml:space="preserve">Felhalmozási célú támogatások az Európai Uniónak </t>
  </si>
  <si>
    <t>K89</t>
  </si>
  <si>
    <t>Egyéb felhalmozási célú támogatások államháztartáson kívülre</t>
  </si>
  <si>
    <t>Működési célú költségvetési támogatások és kiegészítő támogatások</t>
  </si>
  <si>
    <t>Elszámolásból származó bevételek</t>
  </si>
  <si>
    <t xml:space="preserve">Kamatbevételek és más nyereség jellegű bevételek </t>
  </si>
  <si>
    <t>B4081</t>
  </si>
  <si>
    <t>B4082</t>
  </si>
  <si>
    <t>Egyéb kapott (járó) kamatok és kamatjellegű bevételek</t>
  </si>
  <si>
    <t>Részesedésekből származó pénzügyi műveletek bevételei</t>
  </si>
  <si>
    <t>Más egyéb pénzügyi műveletek bevételei</t>
  </si>
  <si>
    <t>B4091</t>
  </si>
  <si>
    <t>B4092</t>
  </si>
  <si>
    <t>Működési célú visszatérítendő támogatások, kölcsönök visszatérülése az Európai Uniótól</t>
  </si>
  <si>
    <t>Működési célú visszatérítendő támogatások, kölcsönök visszatérülése kormányoktól és más nemzetközi szervezetektől</t>
  </si>
  <si>
    <t>B64</t>
  </si>
  <si>
    <t>B65</t>
  </si>
  <si>
    <t>Felhalmozási célú visszatérítendő támogatások, kölcsönök visszatérülése az Európai Uniótól</t>
  </si>
  <si>
    <t>Felhalmozási célú visszatérítendő támogatások, kölcsönök visszatérülése kormányoktól és más nemzetközi szervezetektől</t>
  </si>
  <si>
    <t>B74</t>
  </si>
  <si>
    <t>B75</t>
  </si>
  <si>
    <t>02./61.</t>
  </si>
  <si>
    <t>02./62.</t>
  </si>
  <si>
    <t>02./63.</t>
  </si>
  <si>
    <t>02./64.</t>
  </si>
  <si>
    <t>02./65.</t>
  </si>
  <si>
    <t>02./66.</t>
  </si>
  <si>
    <t>02./67.</t>
  </si>
  <si>
    <t>02./68.</t>
  </si>
  <si>
    <t>Hosszú lejáratú hitelek, kölcsönök törlesztése pénzügyi vállalkozásnak</t>
  </si>
  <si>
    <t>Rövid lejáratú hitelek, kölcsönök törlesztése pénzügyi vállalkozásnak</t>
  </si>
  <si>
    <t>Kincstárjegyek beváltása</t>
  </si>
  <si>
    <t>Éven belüli lejáratú belföldi értékpapírok beváltása</t>
  </si>
  <si>
    <t>K9125</t>
  </si>
  <si>
    <t>Belföldi kötvények beváltása</t>
  </si>
  <si>
    <t>Éven túli lejáratú belföldi értékpapírok beváltása</t>
  </si>
  <si>
    <t>K9126</t>
  </si>
  <si>
    <t>Pénzeszközök lekötött bankbetétként elhelyezése</t>
  </si>
  <si>
    <t>K925</t>
  </si>
  <si>
    <t>Hitelek, kölcsönök törlesztése külföldi pénzintézeteknek</t>
  </si>
  <si>
    <t>03./24.</t>
  </si>
  <si>
    <t>03./25.</t>
  </si>
  <si>
    <t>03./26.</t>
  </si>
  <si>
    <t>Hitel-, kölcsönfelvétel pénzügyi vállalkozástól (=01+02+03)</t>
  </si>
  <si>
    <t>Hosszú lejáratú hitelek, kölcsönök felvétele pénzügyi vállalkozástól</t>
  </si>
  <si>
    <t>Rövid lejáratú hitelek, kölcsönök felvétele pénzügyi vállalkozástól</t>
  </si>
  <si>
    <t>Éven belüli lejáratú belföldi értékpapírok kibocsátása</t>
  </si>
  <si>
    <t>Éven túli lejáratú belföldi értékpapírok kibocsátása</t>
  </si>
  <si>
    <t>Lekötött bankbetétek megszüntetése</t>
  </si>
  <si>
    <t>Hitelek, kölcsönök felvétele külföldi kormányoktól és nemzetközi szervezetektől</t>
  </si>
  <si>
    <t>B825</t>
  </si>
  <si>
    <t>Hitelek, kölcsönök felvétele külföldi pénzintézetektől</t>
  </si>
  <si>
    <t>B84</t>
  </si>
  <si>
    <t>Váltóbevételek</t>
  </si>
  <si>
    <t>04./26.</t>
  </si>
  <si>
    <t>04./27.</t>
  </si>
  <si>
    <t>Hitelek, kölcsönök törlesztése külföldi kormányoknak és nemzetközi szervezeteknek</t>
  </si>
  <si>
    <t>K919</t>
  </si>
  <si>
    <t>K9191</t>
  </si>
  <si>
    <t>K9192</t>
  </si>
  <si>
    <t>Hosszú lejáratú tulajdonosi kölcsönök kiadásai</t>
  </si>
  <si>
    <t>Rövid lejáratú tulajdonosi kölcsönök kiadásai</t>
  </si>
  <si>
    <t>Tulajdonosi kölcsönök kiadásai</t>
  </si>
  <si>
    <t>K94</t>
  </si>
  <si>
    <t>Váltókiadások</t>
  </si>
  <si>
    <t>03./27.</t>
  </si>
  <si>
    <t>03./28.</t>
  </si>
  <si>
    <t>03./29.</t>
  </si>
  <si>
    <t>03./30.</t>
  </si>
  <si>
    <t>B819</t>
  </si>
  <si>
    <t>B8191</t>
  </si>
  <si>
    <t>B8192</t>
  </si>
  <si>
    <t>Hosszú lejáratú tulajdonosi kölcsönök bevételei</t>
  </si>
  <si>
    <t>Rövid lejáratú tulajdonosi kölcsönök bevételei</t>
  </si>
  <si>
    <t>Tulajdonosi kölcsönök bevételei</t>
  </si>
  <si>
    <t>04./28.</t>
  </si>
  <si>
    <t>04./29.</t>
  </si>
  <si>
    <t>04./30.</t>
  </si>
  <si>
    <t>K502</t>
  </si>
  <si>
    <t>Elvonások és befizetések</t>
  </si>
  <si>
    <t>01./95.</t>
  </si>
  <si>
    <t>Egyéb működési célú kiadások (=55+…+70)</t>
  </si>
  <si>
    <t>Beruházások (=72+…+78)</t>
  </si>
  <si>
    <t>Felújítások (=80+...+83)</t>
  </si>
  <si>
    <t>Önkormányzatok működési támogatásai (=01+...+06)</t>
  </si>
  <si>
    <t>Befektetett pénzügyi eszközökből szármaazó bevételek</t>
  </si>
  <si>
    <t>Működési bevételek (=34+…+40+43+46+47+48)</t>
  </si>
  <si>
    <t>Felhalmozási bevételek (=50+…+54)</t>
  </si>
  <si>
    <t>Működési célú átvett pénzeszközök (=56+…+60)</t>
  </si>
  <si>
    <t>Felhalmozási célú átvett pénzeszközök (=62+…+66)</t>
  </si>
  <si>
    <t>B1-B7</t>
  </si>
  <si>
    <t>Belföldi értékpapírok kiadásai (=05+…+10)</t>
  </si>
  <si>
    <t>Belföldi finanszírozás kiadásai (=12+…+17+20)</t>
  </si>
  <si>
    <t>Külföldi finanszírozás kiadásai (=22+…+26)</t>
  </si>
  <si>
    <t>Belföldi finanszírozás bevételei (=04+09+12+…+17+20)</t>
  </si>
  <si>
    <t>Forgatási célú külföldi értékpapírok beváltása, értékesítése</t>
  </si>
  <si>
    <t>Külföldi finanszírozás bevételei (=22+…+26)</t>
  </si>
  <si>
    <t>Finanszírozási bevételek (=21+27+28+29)</t>
  </si>
  <si>
    <t>Országos és helyi nemzetiségi önk.igazg.tev. 011140</t>
  </si>
  <si>
    <t>-Önkormányzattól</t>
  </si>
  <si>
    <t>Választott tisztségviselők juttatásai-tiszteletdíj</t>
  </si>
  <si>
    <t>Országos és helyi nemzetiségi önkormányzat igazg.tev. 011140</t>
  </si>
  <si>
    <t xml:space="preserve">egyéb szakmai anyag </t>
  </si>
  <si>
    <t xml:space="preserve">egyéb </t>
  </si>
  <si>
    <t xml:space="preserve">internet </t>
  </si>
  <si>
    <t>…...............módosítás</t>
  </si>
  <si>
    <t>….........................módosítás</t>
  </si>
  <si>
    <t>Nemzetiségi közfeladatok ellátása és támogatása 084020</t>
  </si>
  <si>
    <t>Országos és helyi nemzetiségi önk.igazg.tev. 011140+Nemzetiségi közfeladatok ellátása és támogatása 084020</t>
  </si>
  <si>
    <t>terem bérlet</t>
  </si>
  <si>
    <t>2025. évi teljesítés</t>
  </si>
  <si>
    <t>2026. évi terv</t>
  </si>
  <si>
    <t xml:space="preserve">2026. évi módosítás </t>
  </si>
  <si>
    <t xml:space="preserve">2026. évi </t>
  </si>
  <si>
    <t>2026. évi módosított előirányzat 2026.05.29.</t>
  </si>
  <si>
    <t>2026. évi módosított előirányzat</t>
  </si>
  <si>
    <t>2026.05.29. módosítás</t>
  </si>
  <si>
    <t>Országos és helyi nemzetiségi önk.igazg.tev. 011140 , módosítás 2026.05.29.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</si>
</sst>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\ ##########"/>
    <numFmt numFmtId="165" formatCode="_-* #,##0_-;\-* #,##0_-;_-* &quot;-&quot;??_-;_-@_-"/>
  </numFmts>
  <fonts count="14">
    <font>
      <sz val="10"/>
      <name val="Arial CE"/>
      <charset val="238"/>
    </font>
    <font>
      <b/>
      <sz val="10"/>
      <name val="Franklin Gothic Book"/>
      <family val="2"/>
      <charset val="238"/>
    </font>
    <font>
      <sz val="10"/>
      <name val="Franklin Gothic Book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4"/>
      <name val="Franklin Gothic Book"/>
      <family val="2"/>
      <charset val="238"/>
    </font>
    <font>
      <b/>
      <sz val="10"/>
      <name val="Arial"/>
      <family val="2"/>
      <charset val="238"/>
    </font>
    <font>
      <sz val="10"/>
      <color indexed="9"/>
      <name val="Franklin Gothic Book"/>
      <family val="2"/>
      <charset val="238"/>
    </font>
    <font>
      <sz val="10"/>
      <color indexed="8"/>
      <name val="Franklin Gothic Book"/>
      <family val="2"/>
      <charset val="238"/>
    </font>
    <font>
      <b/>
      <sz val="10"/>
      <color indexed="8"/>
      <name val="Franklin Gothic Book"/>
      <family val="2"/>
      <charset val="238"/>
    </font>
    <font>
      <sz val="10"/>
      <color indexed="9"/>
      <name val="Arial CE"/>
      <charset val="238"/>
    </font>
    <font>
      <b/>
      <sz val="8"/>
      <name val="Franklin Gothic Book"/>
      <family val="2"/>
      <charset val="238"/>
    </font>
    <font>
      <sz val="1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2D05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83">
    <xf numFmtId="0" fontId="0" fillId="0" borderId="0" xfId="0"/>
    <xf numFmtId="3" fontId="2" fillId="0" borderId="1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right" vertical="center"/>
    </xf>
    <xf numFmtId="3" fontId="1" fillId="0" borderId="5" xfId="0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3" fontId="2" fillId="0" borderId="2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3" fontId="1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1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 wrapText="1"/>
    </xf>
    <xf numFmtId="1" fontId="1" fillId="0" borderId="7" xfId="0" applyNumberFormat="1" applyFont="1" applyBorder="1" applyAlignment="1">
      <alignment horizontal="centerContinuous" vertical="center"/>
    </xf>
    <xf numFmtId="0" fontId="2" fillId="0" borderId="8" xfId="0" applyFont="1" applyBorder="1" applyAlignment="1">
      <alignment vertical="center"/>
    </xf>
    <xf numFmtId="1" fontId="2" fillId="0" borderId="5" xfId="0" applyNumberFormat="1" applyFont="1" applyBorder="1" applyAlignment="1">
      <alignment horizontal="centerContinuous" vertical="center"/>
    </xf>
    <xf numFmtId="0" fontId="2" fillId="0" borderId="9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vertical="center"/>
    </xf>
    <xf numFmtId="3" fontId="1" fillId="0" borderId="0" xfId="0" applyNumberFormat="1" applyFont="1" applyAlignment="1">
      <alignment horizontal="left" vertical="center"/>
    </xf>
    <xf numFmtId="3" fontId="2" fillId="0" borderId="0" xfId="0" applyNumberFormat="1" applyFont="1" applyAlignment="1">
      <alignment horizontal="left" vertical="center"/>
    </xf>
    <xf numFmtId="3" fontId="2" fillId="0" borderId="10" xfId="0" applyNumberFormat="1" applyFont="1" applyBorder="1" applyAlignment="1">
      <alignment horizontal="right" vertical="center"/>
    </xf>
    <xf numFmtId="3" fontId="2" fillId="0" borderId="10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3" fontId="2" fillId="0" borderId="3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vertical="center" textRotation="90"/>
    </xf>
    <xf numFmtId="0" fontId="6" fillId="0" borderId="0" xfId="0" applyFont="1" applyAlignment="1">
      <alignment vertical="center" textRotation="90"/>
    </xf>
    <xf numFmtId="3" fontId="2" fillId="0" borderId="11" xfId="0" applyNumberFormat="1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3" fontId="2" fillId="0" borderId="0" xfId="0" quotePrefix="1" applyNumberFormat="1" applyFont="1" applyAlignment="1">
      <alignment horizontal="left" vertical="center"/>
    </xf>
    <xf numFmtId="3" fontId="2" fillId="0" borderId="3" xfId="0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 wrapText="1"/>
    </xf>
    <xf numFmtId="3" fontId="8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vertical="center" wrapText="1"/>
    </xf>
    <xf numFmtId="0" fontId="6" fillId="0" borderId="12" xfId="0" applyFont="1" applyBorder="1" applyAlignment="1">
      <alignment horizontal="center" vertical="center" textRotation="90"/>
    </xf>
    <xf numFmtId="0" fontId="6" fillId="0" borderId="3" xfId="0" applyFont="1" applyBorder="1" applyAlignment="1">
      <alignment horizontal="center" vertical="center" textRotation="90"/>
    </xf>
    <xf numFmtId="3" fontId="2" fillId="2" borderId="6" xfId="0" applyNumberFormat="1" applyFont="1" applyFill="1" applyBorder="1" applyAlignment="1">
      <alignment horizontal="right" vertical="center"/>
    </xf>
    <xf numFmtId="3" fontId="1" fillId="0" borderId="7" xfId="0" applyNumberFormat="1" applyFont="1" applyBorder="1" applyAlignment="1">
      <alignment horizontal="center" vertical="center" wrapText="1"/>
    </xf>
    <xf numFmtId="3" fontId="2" fillId="0" borderId="3" xfId="0" quotePrefix="1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left" vertical="center"/>
    </xf>
    <xf numFmtId="3" fontId="2" fillId="0" borderId="6" xfId="0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right" vertical="center" wrapText="1"/>
    </xf>
    <xf numFmtId="3" fontId="2" fillId="0" borderId="6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11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 wrapText="1"/>
    </xf>
    <xf numFmtId="3" fontId="1" fillId="0" borderId="14" xfId="0" applyNumberFormat="1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3" fontId="2" fillId="0" borderId="7" xfId="0" applyNumberFormat="1" applyFont="1" applyBorder="1" applyAlignment="1">
      <alignment vertical="center"/>
    </xf>
    <xf numFmtId="3" fontId="1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3" fontId="1" fillId="0" borderId="5" xfId="0" applyNumberFormat="1" applyFont="1" applyBorder="1" applyAlignment="1">
      <alignment horizontal="center" vertical="center" wrapText="1"/>
    </xf>
    <xf numFmtId="3" fontId="1" fillId="0" borderId="15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3" fontId="9" fillId="0" borderId="0" xfId="0" applyNumberFormat="1" applyFont="1" applyAlignment="1">
      <alignment horizontal="center" vertical="center"/>
    </xf>
    <xf numFmtId="0" fontId="2" fillId="0" borderId="0" xfId="0" quotePrefix="1" applyFont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3" fontId="9" fillId="0" borderId="0" xfId="0" applyNumberFormat="1" applyFont="1" applyAlignment="1">
      <alignment vertical="center"/>
    </xf>
    <xf numFmtId="0" fontId="10" fillId="0" borderId="0" xfId="0" applyFont="1" applyAlignment="1">
      <alignment vertical="center" wrapText="1"/>
    </xf>
    <xf numFmtId="3" fontId="9" fillId="0" borderId="0" xfId="0" applyNumberFormat="1" applyFont="1" applyAlignment="1">
      <alignment vertical="center" wrapText="1"/>
    </xf>
    <xf numFmtId="3" fontId="1" fillId="0" borderId="7" xfId="0" applyNumberFormat="1" applyFont="1" applyBorder="1" applyAlignment="1">
      <alignment horizontal="right" vertical="center"/>
    </xf>
    <xf numFmtId="3" fontId="1" fillId="0" borderId="6" xfId="0" applyNumberFormat="1" applyFont="1" applyBorder="1" applyAlignment="1">
      <alignment horizontal="right"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3" fontId="1" fillId="0" borderId="23" xfId="0" applyNumberFormat="1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3" fontId="2" fillId="0" borderId="29" xfId="0" applyNumberFormat="1" applyFont="1" applyBorder="1" applyAlignment="1">
      <alignment vertical="center"/>
    </xf>
    <xf numFmtId="0" fontId="1" fillId="3" borderId="30" xfId="0" applyFont="1" applyFill="1" applyBorder="1" applyAlignment="1">
      <alignment vertical="center"/>
    </xf>
    <xf numFmtId="3" fontId="1" fillId="0" borderId="31" xfId="0" applyNumberFormat="1" applyFont="1" applyBorder="1" applyAlignment="1">
      <alignment vertical="center"/>
    </xf>
    <xf numFmtId="1" fontId="1" fillId="0" borderId="32" xfId="0" applyNumberFormat="1" applyFont="1" applyBorder="1" applyAlignment="1">
      <alignment vertical="center"/>
    </xf>
    <xf numFmtId="3" fontId="1" fillId="0" borderId="23" xfId="0" applyNumberFormat="1" applyFont="1" applyBorder="1" applyAlignment="1">
      <alignment vertical="center" wrapText="1"/>
    </xf>
    <xf numFmtId="0" fontId="2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vertical="center" wrapText="1"/>
    </xf>
    <xf numFmtId="0" fontId="2" fillId="0" borderId="34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5" fillId="0" borderId="36" xfId="0" applyFont="1" applyBorder="1" applyAlignment="1">
      <alignment vertical="center" wrapText="1"/>
    </xf>
    <xf numFmtId="0" fontId="2" fillId="0" borderId="36" xfId="0" applyFont="1" applyBorder="1" applyAlignment="1">
      <alignment vertical="center"/>
    </xf>
    <xf numFmtId="0" fontId="2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vertical="center" wrapText="1"/>
    </xf>
    <xf numFmtId="0" fontId="2" fillId="0" borderId="38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3" fontId="2" fillId="0" borderId="34" xfId="0" applyNumberFormat="1" applyFont="1" applyBorder="1" applyAlignment="1">
      <alignment vertical="center"/>
    </xf>
    <xf numFmtId="3" fontId="2" fillId="0" borderId="35" xfId="0" applyNumberFormat="1" applyFont="1" applyBorder="1" applyAlignment="1">
      <alignment vertical="center"/>
    </xf>
    <xf numFmtId="3" fontId="2" fillId="0" borderId="36" xfId="0" applyNumberFormat="1" applyFont="1" applyBorder="1" applyAlignment="1">
      <alignment vertical="center"/>
    </xf>
    <xf numFmtId="3" fontId="2" fillId="0" borderId="16" xfId="0" applyNumberFormat="1" applyFont="1" applyBorder="1" applyAlignment="1">
      <alignment vertical="center"/>
    </xf>
    <xf numFmtId="3" fontId="2" fillId="0" borderId="38" xfId="0" applyNumberFormat="1" applyFont="1" applyBorder="1" applyAlignment="1">
      <alignment vertical="center"/>
    </xf>
    <xf numFmtId="3" fontId="2" fillId="0" borderId="39" xfId="0" applyNumberFormat="1" applyFont="1" applyBorder="1" applyAlignment="1">
      <alignment vertical="center"/>
    </xf>
    <xf numFmtId="3" fontId="1" fillId="0" borderId="5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textRotation="90"/>
    </xf>
    <xf numFmtId="0" fontId="6" fillId="0" borderId="6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textRotation="90"/>
    </xf>
    <xf numFmtId="3" fontId="1" fillId="0" borderId="1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8" fillId="0" borderId="6" xfId="0" applyFont="1" applyBorder="1" applyAlignment="1">
      <alignment vertical="center"/>
    </xf>
    <xf numFmtId="164" fontId="3" fillId="0" borderId="6" xfId="0" applyNumberFormat="1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164" fontId="4" fillId="0" borderId="5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 textRotation="90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0" borderId="13" xfId="0" applyFont="1" applyBorder="1" applyAlignment="1">
      <alignment vertical="center" wrapText="1"/>
    </xf>
    <xf numFmtId="0" fontId="2" fillId="0" borderId="1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3" fontId="1" fillId="0" borderId="6" xfId="0" applyNumberFormat="1" applyFont="1" applyBorder="1" applyAlignment="1">
      <alignment vertical="center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3" xfId="0" applyNumberFormat="1" applyFont="1" applyBorder="1" applyAlignment="1">
      <alignment vertical="center"/>
    </xf>
    <xf numFmtId="0" fontId="5" fillId="0" borderId="0" xfId="0" applyFont="1" applyAlignment="1">
      <alignment vertical="center" wrapText="1"/>
    </xf>
    <xf numFmtId="3" fontId="2" fillId="0" borderId="3" xfId="0" applyNumberFormat="1" applyFont="1" applyBorder="1" applyAlignment="1">
      <alignment vertical="center"/>
    </xf>
    <xf numFmtId="3" fontId="1" fillId="0" borderId="5" xfId="0" applyNumberFormat="1" applyFont="1" applyBorder="1" applyAlignment="1">
      <alignment vertical="center"/>
    </xf>
    <xf numFmtId="3" fontId="2" fillId="4" borderId="41" xfId="0" applyNumberFormat="1" applyFont="1" applyFill="1" applyBorder="1" applyAlignment="1">
      <alignment vertical="center"/>
    </xf>
    <xf numFmtId="3" fontId="1" fillId="5" borderId="5" xfId="0" applyNumberFormat="1" applyFont="1" applyFill="1" applyBorder="1" applyAlignment="1">
      <alignment vertical="center" wrapText="1"/>
    </xf>
    <xf numFmtId="3" fontId="1" fillId="5" borderId="14" xfId="0" applyNumberFormat="1" applyFont="1" applyFill="1" applyBorder="1" applyAlignment="1">
      <alignment vertical="center" wrapText="1"/>
    </xf>
    <xf numFmtId="3" fontId="1" fillId="5" borderId="5" xfId="0" applyNumberFormat="1" applyFont="1" applyFill="1" applyBorder="1" applyAlignment="1">
      <alignment horizontal="right" vertical="center"/>
    </xf>
    <xf numFmtId="0" fontId="4" fillId="5" borderId="5" xfId="0" applyFont="1" applyFill="1" applyBorder="1" applyAlignment="1">
      <alignment horizontal="left" vertical="center"/>
    </xf>
    <xf numFmtId="0" fontId="4" fillId="5" borderId="5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vertical="center"/>
    </xf>
    <xf numFmtId="3" fontId="2" fillId="4" borderId="42" xfId="0" applyNumberFormat="1" applyFont="1" applyFill="1" applyBorder="1" applyAlignment="1">
      <alignment vertical="center"/>
    </xf>
    <xf numFmtId="3" fontId="2" fillId="4" borderId="43" xfId="0" applyNumberFormat="1" applyFont="1" applyFill="1" applyBorder="1" applyAlignment="1">
      <alignment vertical="center"/>
    </xf>
    <xf numFmtId="3" fontId="1" fillId="4" borderId="29" xfId="0" applyNumberFormat="1" applyFont="1" applyFill="1" applyBorder="1" applyAlignment="1">
      <alignment vertical="center"/>
    </xf>
    <xf numFmtId="3" fontId="2" fillId="4" borderId="44" xfId="0" applyNumberFormat="1" applyFont="1" applyFill="1" applyBorder="1" applyAlignment="1">
      <alignment vertical="center"/>
    </xf>
    <xf numFmtId="3" fontId="2" fillId="4" borderId="45" xfId="0" applyNumberFormat="1" applyFont="1" applyFill="1" applyBorder="1" applyAlignment="1">
      <alignment vertical="center"/>
    </xf>
    <xf numFmtId="3" fontId="2" fillId="4" borderId="46" xfId="0" applyNumberFormat="1" applyFont="1" applyFill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2" fillId="4" borderId="3" xfId="0" applyNumberFormat="1" applyFont="1" applyFill="1" applyBorder="1" applyAlignment="1">
      <alignment vertical="center"/>
    </xf>
    <xf numFmtId="3" fontId="2" fillId="4" borderId="57" xfId="0" applyNumberFormat="1" applyFont="1" applyFill="1" applyBorder="1" applyAlignment="1">
      <alignment vertical="center"/>
    </xf>
    <xf numFmtId="0" fontId="1" fillId="0" borderId="56" xfId="0" applyFont="1" applyBorder="1" applyAlignment="1">
      <alignment horizontal="center" vertical="center" wrapText="1"/>
    </xf>
    <xf numFmtId="0" fontId="0" fillId="3" borderId="52" xfId="0" applyFill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3" fontId="2" fillId="4" borderId="6" xfId="0" applyNumberFormat="1" applyFont="1" applyFill="1" applyBorder="1" applyAlignment="1">
      <alignment vertical="center"/>
    </xf>
    <xf numFmtId="3" fontId="1" fillId="5" borderId="11" xfId="0" applyNumberFormat="1" applyFont="1" applyFill="1" applyBorder="1" applyAlignment="1">
      <alignment vertical="center" wrapText="1"/>
    </xf>
    <xf numFmtId="3" fontId="1" fillId="0" borderId="47" xfId="0" applyNumberFormat="1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right" vertical="center"/>
    </xf>
    <xf numFmtId="0" fontId="0" fillId="3" borderId="53" xfId="0" applyFill="1" applyBorder="1" applyAlignment="1">
      <alignment vertical="center"/>
    </xf>
    <xf numFmtId="3" fontId="1" fillId="0" borderId="12" xfId="0" applyNumberFormat="1" applyFont="1" applyBorder="1" applyAlignment="1">
      <alignment horizontal="center" vertical="center" wrapText="1"/>
    </xf>
    <xf numFmtId="0" fontId="0" fillId="3" borderId="58" xfId="0" applyFill="1" applyBorder="1" applyAlignment="1">
      <alignment vertical="center"/>
    </xf>
    <xf numFmtId="0" fontId="0" fillId="3" borderId="29" xfId="0" applyFill="1" applyBorder="1" applyAlignment="1">
      <alignment vertical="center"/>
    </xf>
    <xf numFmtId="3" fontId="1" fillId="3" borderId="26" xfId="0" applyNumberFormat="1" applyFont="1" applyFill="1" applyBorder="1" applyAlignment="1">
      <alignment vertical="center"/>
    </xf>
    <xf numFmtId="0" fontId="0" fillId="3" borderId="26" xfId="0" applyFill="1" applyBorder="1" applyAlignment="1">
      <alignment vertical="center"/>
    </xf>
    <xf numFmtId="3" fontId="12" fillId="0" borderId="55" xfId="0" applyNumberFormat="1" applyFont="1" applyBorder="1" applyAlignment="1">
      <alignment horizontal="center" vertical="center" wrapText="1"/>
    </xf>
    <xf numFmtId="3" fontId="1" fillId="0" borderId="59" xfId="0" applyNumberFormat="1" applyFont="1" applyBorder="1" applyAlignment="1">
      <alignment horizontal="center" vertical="center" wrapText="1"/>
    </xf>
    <xf numFmtId="3" fontId="1" fillId="0" borderId="60" xfId="0" applyNumberFormat="1" applyFont="1" applyBorder="1" applyAlignment="1">
      <alignment horizontal="center" vertical="center" wrapText="1"/>
    </xf>
    <xf numFmtId="3" fontId="2" fillId="0" borderId="61" xfId="0" applyNumberFormat="1" applyFont="1" applyBorder="1" applyAlignment="1">
      <alignment vertical="center"/>
    </xf>
    <xf numFmtId="0" fontId="1" fillId="0" borderId="47" xfId="0" applyFont="1" applyBorder="1" applyAlignment="1">
      <alignment horizontal="center" vertical="center" wrapText="1"/>
    </xf>
    <xf numFmtId="3" fontId="1" fillId="0" borderId="15" xfId="0" applyNumberFormat="1" applyFont="1" applyBorder="1" applyAlignment="1">
      <alignment vertical="center" wrapText="1"/>
    </xf>
    <xf numFmtId="3" fontId="1" fillId="5" borderId="15" xfId="0" applyNumberFormat="1" applyFont="1" applyFill="1" applyBorder="1" applyAlignment="1">
      <alignment vertical="center" wrapText="1"/>
    </xf>
    <xf numFmtId="3" fontId="2" fillId="0" borderId="40" xfId="0" applyNumberFormat="1" applyFont="1" applyBorder="1" applyAlignment="1">
      <alignment horizontal="right" vertical="center"/>
    </xf>
    <xf numFmtId="3" fontId="2" fillId="0" borderId="13" xfId="0" applyNumberFormat="1" applyFont="1" applyBorder="1" applyAlignment="1">
      <alignment horizontal="right" vertical="center"/>
    </xf>
    <xf numFmtId="3" fontId="2" fillId="2" borderId="0" xfId="0" applyNumberFormat="1" applyFont="1" applyFill="1" applyAlignment="1">
      <alignment horizontal="right" vertical="center"/>
    </xf>
    <xf numFmtId="3" fontId="12" fillId="0" borderId="62" xfId="0" applyNumberFormat="1" applyFont="1" applyBorder="1" applyAlignment="1">
      <alignment vertical="center" wrapText="1"/>
    </xf>
    <xf numFmtId="3" fontId="2" fillId="0" borderId="61" xfId="0" applyNumberFormat="1" applyFont="1" applyBorder="1" applyAlignment="1">
      <alignment horizontal="right" vertical="center"/>
    </xf>
    <xf numFmtId="3" fontId="1" fillId="0" borderId="59" xfId="0" applyNumberFormat="1" applyFont="1" applyBorder="1" applyAlignment="1">
      <alignment vertical="center" wrapText="1"/>
    </xf>
    <xf numFmtId="3" fontId="1" fillId="5" borderId="59" xfId="0" applyNumberFormat="1" applyFont="1" applyFill="1" applyBorder="1" applyAlignment="1">
      <alignment vertical="center" wrapText="1"/>
    </xf>
    <xf numFmtId="3" fontId="2" fillId="0" borderId="60" xfId="0" applyNumberFormat="1" applyFont="1" applyBorder="1" applyAlignment="1">
      <alignment horizontal="right" vertical="center"/>
    </xf>
    <xf numFmtId="3" fontId="2" fillId="0" borderId="63" xfId="0" applyNumberFormat="1" applyFont="1" applyBorder="1" applyAlignment="1">
      <alignment horizontal="right" vertical="center"/>
    </xf>
    <xf numFmtId="3" fontId="2" fillId="2" borderId="61" xfId="0" applyNumberFormat="1" applyFont="1" applyFill="1" applyBorder="1" applyAlignment="1">
      <alignment horizontal="right" vertical="center"/>
    </xf>
    <xf numFmtId="3" fontId="1" fillId="0" borderId="47" xfId="0" applyNumberFormat="1" applyFont="1" applyBorder="1" applyAlignment="1">
      <alignment vertical="center" wrapText="1"/>
    </xf>
    <xf numFmtId="3" fontId="2" fillId="0" borderId="3" xfId="0" applyNumberFormat="1" applyFont="1" applyBorder="1" applyAlignment="1">
      <alignment horizontal="right" vertical="center" wrapText="1"/>
    </xf>
    <xf numFmtId="3" fontId="1" fillId="5" borderId="47" xfId="0" applyNumberFormat="1" applyFont="1" applyFill="1" applyBorder="1" applyAlignment="1">
      <alignment vertical="center" wrapText="1"/>
    </xf>
    <xf numFmtId="3" fontId="2" fillId="0" borderId="12" xfId="0" applyNumberFormat="1" applyFont="1" applyBorder="1" applyAlignment="1">
      <alignment horizontal="right" vertical="center"/>
    </xf>
    <xf numFmtId="3" fontId="2" fillId="0" borderId="4" xfId="0" applyNumberFormat="1" applyFont="1" applyBorder="1" applyAlignment="1">
      <alignment horizontal="right" vertical="center"/>
    </xf>
    <xf numFmtId="3" fontId="2" fillId="2" borderId="3" xfId="0" applyNumberFormat="1" applyFont="1" applyFill="1" applyBorder="1" applyAlignment="1">
      <alignment horizontal="right" vertical="center"/>
    </xf>
    <xf numFmtId="3" fontId="1" fillId="5" borderId="40" xfId="0" applyNumberFormat="1" applyFont="1" applyFill="1" applyBorder="1" applyAlignment="1">
      <alignment vertical="center" wrapText="1"/>
    </xf>
    <xf numFmtId="3" fontId="2" fillId="0" borderId="61" xfId="0" applyNumberFormat="1" applyFont="1" applyBorder="1" applyAlignment="1">
      <alignment horizontal="right" vertical="center" wrapText="1"/>
    </xf>
    <xf numFmtId="3" fontId="2" fillId="0" borderId="60" xfId="0" applyNumberFormat="1" applyFont="1" applyBorder="1" applyAlignment="1">
      <alignment vertical="center"/>
    </xf>
    <xf numFmtId="3" fontId="2" fillId="0" borderId="63" xfId="0" applyNumberFormat="1" applyFont="1" applyBorder="1" applyAlignment="1">
      <alignment vertical="center"/>
    </xf>
    <xf numFmtId="3" fontId="2" fillId="2" borderId="61" xfId="0" applyNumberFormat="1" applyFont="1" applyFill="1" applyBorder="1" applyAlignment="1">
      <alignment horizontal="right" vertical="center" wrapText="1"/>
    </xf>
    <xf numFmtId="3" fontId="2" fillId="2" borderId="61" xfId="0" applyNumberFormat="1" applyFont="1" applyFill="1" applyBorder="1" applyAlignment="1">
      <alignment vertical="center"/>
    </xf>
    <xf numFmtId="1" fontId="2" fillId="0" borderId="2" xfId="0" applyNumberFormat="1" applyFont="1" applyBorder="1" applyAlignment="1">
      <alignment horizontal="right" vertical="center"/>
    </xf>
    <xf numFmtId="3" fontId="1" fillId="6" borderId="14" xfId="0" applyNumberFormat="1" applyFont="1" applyFill="1" applyBorder="1" applyAlignment="1">
      <alignment vertical="center" wrapText="1"/>
    </xf>
    <xf numFmtId="3" fontId="1" fillId="6" borderId="5" xfId="0" applyNumberFormat="1" applyFont="1" applyFill="1" applyBorder="1" applyAlignment="1">
      <alignment vertical="center" wrapText="1"/>
    </xf>
    <xf numFmtId="3" fontId="1" fillId="6" borderId="5" xfId="0" applyNumberFormat="1" applyFont="1" applyFill="1" applyBorder="1" applyAlignment="1">
      <alignment horizontal="right" vertical="center"/>
    </xf>
    <xf numFmtId="164" fontId="4" fillId="6" borderId="5" xfId="0" applyNumberFormat="1" applyFont="1" applyFill="1" applyBorder="1" applyAlignment="1">
      <alignment vertical="center"/>
    </xf>
    <xf numFmtId="3" fontId="1" fillId="6" borderId="10" xfId="0" applyNumberFormat="1" applyFont="1" applyFill="1" applyBorder="1" applyAlignment="1">
      <alignment vertical="center" wrapText="1"/>
    </xf>
    <xf numFmtId="3" fontId="1" fillId="6" borderId="1" xfId="0" applyNumberFormat="1" applyFont="1" applyFill="1" applyBorder="1" applyAlignment="1">
      <alignment horizontal="right" vertical="center"/>
    </xf>
    <xf numFmtId="3" fontId="2" fillId="0" borderId="4" xfId="0" applyNumberFormat="1" applyFont="1" applyBorder="1" applyAlignment="1">
      <alignment vertical="center"/>
    </xf>
    <xf numFmtId="3" fontId="2" fillId="0" borderId="20" xfId="0" applyNumberFormat="1" applyFont="1" applyBorder="1" applyAlignment="1">
      <alignment vertical="center"/>
    </xf>
    <xf numFmtId="0" fontId="2" fillId="0" borderId="65" xfId="0" applyFont="1" applyBorder="1" applyAlignment="1">
      <alignment horizontal="center" vertical="center"/>
    </xf>
    <xf numFmtId="3" fontId="2" fillId="0" borderId="66" xfId="0" applyNumberFormat="1" applyFont="1" applyBorder="1" applyAlignment="1">
      <alignment vertical="center"/>
    </xf>
    <xf numFmtId="0" fontId="5" fillId="0" borderId="64" xfId="0" applyFont="1" applyBorder="1" applyAlignment="1">
      <alignment vertical="center" wrapText="1"/>
    </xf>
    <xf numFmtId="165" fontId="2" fillId="0" borderId="2" xfId="1" applyNumberFormat="1" applyFont="1" applyBorder="1" applyAlignment="1">
      <alignment vertical="center"/>
    </xf>
    <xf numFmtId="3" fontId="1" fillId="6" borderId="6" xfId="0" applyNumberFormat="1" applyFont="1" applyFill="1" applyBorder="1" applyAlignment="1">
      <alignment horizontal="right" vertical="center"/>
    </xf>
    <xf numFmtId="3" fontId="2" fillId="0" borderId="2" xfId="0" applyNumberFormat="1" applyFont="1" applyBorder="1" applyAlignment="1">
      <alignment horizontal="left" vertical="center"/>
    </xf>
    <xf numFmtId="3" fontId="2" fillId="0" borderId="0" xfId="0" applyNumberFormat="1" applyFont="1" applyAlignment="1">
      <alignment horizontal="left" vertical="center"/>
    </xf>
    <xf numFmtId="3" fontId="2" fillId="0" borderId="3" xfId="0" applyNumberFormat="1" applyFont="1" applyBorder="1" applyAlignment="1">
      <alignment horizontal="left" vertical="center"/>
    </xf>
    <xf numFmtId="3" fontId="2" fillId="0" borderId="0" xfId="0" quotePrefix="1" applyNumberFormat="1" applyFont="1" applyAlignment="1">
      <alignment horizontal="left" vertical="center"/>
    </xf>
    <xf numFmtId="3" fontId="1" fillId="0" borderId="14" xfId="0" applyNumberFormat="1" applyFont="1" applyBorder="1" applyAlignment="1">
      <alignment horizontal="left" vertical="center" wrapText="1"/>
    </xf>
    <xf numFmtId="3" fontId="1" fillId="0" borderId="15" xfId="0" applyNumberFormat="1" applyFont="1" applyBorder="1" applyAlignment="1">
      <alignment horizontal="left" vertical="center" wrapText="1"/>
    </xf>
    <xf numFmtId="3" fontId="1" fillId="0" borderId="47" xfId="0" applyNumberFormat="1" applyFont="1" applyBorder="1" applyAlignment="1">
      <alignment horizontal="left" vertical="center" wrapText="1"/>
    </xf>
    <xf numFmtId="3" fontId="2" fillId="0" borderId="2" xfId="0" applyNumberFormat="1" applyFont="1" applyBorder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3" xfId="0" applyNumberFormat="1" applyFont="1" applyBorder="1" applyAlignment="1">
      <alignment horizontal="left" vertical="center" wrapText="1"/>
    </xf>
    <xf numFmtId="3" fontId="1" fillId="0" borderId="0" xfId="0" quotePrefix="1" applyNumberFormat="1" applyFont="1" applyAlignment="1">
      <alignment horizontal="left" vertical="center"/>
    </xf>
    <xf numFmtId="3" fontId="1" fillId="0" borderId="3" xfId="0" applyNumberFormat="1" applyFont="1" applyBorder="1" applyAlignment="1">
      <alignment horizontal="left" vertical="center"/>
    </xf>
    <xf numFmtId="3" fontId="1" fillId="0" borderId="7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3" fontId="1" fillId="0" borderId="11" xfId="0" applyNumberFormat="1" applyFont="1" applyBorder="1" applyAlignment="1">
      <alignment horizontal="center" vertical="center" wrapText="1"/>
    </xf>
    <xf numFmtId="3" fontId="1" fillId="0" borderId="40" xfId="0" applyNumberFormat="1" applyFont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3" fontId="2" fillId="0" borderId="10" xfId="0" applyNumberFormat="1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3" fontId="1" fillId="0" borderId="14" xfId="0" applyNumberFormat="1" applyFont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/>
    </xf>
    <xf numFmtId="3" fontId="1" fillId="0" borderId="40" xfId="0" applyNumberFormat="1" applyFont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left" vertical="center"/>
    </xf>
    <xf numFmtId="3" fontId="2" fillId="0" borderId="4" xfId="0" applyNumberFormat="1" applyFont="1" applyBorder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3" fontId="2" fillId="0" borderId="11" xfId="0" applyNumberFormat="1" applyFont="1" applyBorder="1" applyAlignment="1">
      <alignment horizontal="left" vertical="center"/>
    </xf>
    <xf numFmtId="3" fontId="2" fillId="0" borderId="40" xfId="0" applyNumberFormat="1" applyFont="1" applyBorder="1" applyAlignment="1">
      <alignment horizontal="left" vertical="center"/>
    </xf>
    <xf numFmtId="3" fontId="2" fillId="0" borderId="12" xfId="0" applyNumberFormat="1" applyFont="1" applyBorder="1" applyAlignment="1">
      <alignment horizontal="left" vertical="center"/>
    </xf>
    <xf numFmtId="3" fontId="1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3" fontId="1" fillId="0" borderId="55" xfId="0" applyNumberFormat="1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textRotation="90"/>
    </xf>
    <xf numFmtId="0" fontId="6" fillId="0" borderId="6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textRotation="90"/>
    </xf>
    <xf numFmtId="0" fontId="0" fillId="0" borderId="5" xfId="0" applyBorder="1" applyAlignment="1">
      <alignment vertical="center" wrapText="1"/>
    </xf>
    <xf numFmtId="3" fontId="1" fillId="0" borderId="48" xfId="0" applyNumberFormat="1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50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</cellXfs>
  <cellStyles count="2">
    <cellStyle name="Ezres" xfId="1" builtinId="3"/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W653"/>
  <sheetViews>
    <sheetView tabSelected="1" view="pageBreakPreview" topLeftCell="B1" zoomScaleNormal="100" zoomScaleSheetLayoutView="100" workbookViewId="0">
      <pane ySplit="2" topLeftCell="A203" activePane="bottomLeft" state="frozen"/>
      <selection pane="bottomLeft" activeCell="G204" sqref="G204"/>
    </sheetView>
  </sheetViews>
  <sheetFormatPr defaultColWidth="9.109375" defaultRowHeight="13.2"/>
  <cols>
    <col min="1" max="1" width="9.109375" style="12"/>
    <col min="2" max="2" width="9.33203125" style="35" customWidth="1"/>
    <col min="3" max="3" width="12.6640625" style="12" customWidth="1"/>
    <col min="4" max="4" width="26.88671875" style="12" customWidth="1"/>
    <col min="5" max="5" width="37.6640625" style="20" customWidth="1"/>
    <col min="6" max="7" width="16.44140625" style="12" customWidth="1"/>
    <col min="8" max="8" width="16" style="12" customWidth="1"/>
    <col min="9" max="12" width="25.44140625" style="12" customWidth="1"/>
    <col min="13" max="13" width="15.109375" style="12" customWidth="1"/>
    <col min="14" max="14" width="24.6640625" style="12" customWidth="1"/>
    <col min="15" max="15" width="11.88671875" style="12" customWidth="1"/>
    <col min="16" max="16" width="9.33203125" style="12" bestFit="1" customWidth="1"/>
    <col min="17" max="17" width="12.88671875" style="12" bestFit="1" customWidth="1"/>
    <col min="18" max="18" width="10.33203125" style="12" bestFit="1" customWidth="1"/>
    <col min="19" max="20" width="14.6640625" style="12" bestFit="1" customWidth="1"/>
    <col min="21" max="22" width="9.33203125" style="12" bestFit="1" customWidth="1"/>
    <col min="23" max="16384" width="9.109375" style="12"/>
  </cols>
  <sheetData>
    <row r="1" spans="1:23" ht="66">
      <c r="A1" s="237" t="s">
        <v>649</v>
      </c>
      <c r="B1" s="237" t="s">
        <v>84</v>
      </c>
      <c r="C1" s="239" t="s">
        <v>638</v>
      </c>
      <c r="D1" s="240"/>
      <c r="E1" s="241"/>
      <c r="F1" s="182" t="s">
        <v>807</v>
      </c>
      <c r="G1" s="67" t="s">
        <v>797</v>
      </c>
      <c r="H1" s="67" t="s">
        <v>806</v>
      </c>
      <c r="I1" s="67" t="s">
        <v>797</v>
      </c>
      <c r="J1" s="67" t="s">
        <v>806</v>
      </c>
      <c r="K1" s="67" t="s">
        <v>797</v>
      </c>
      <c r="L1" s="67" t="s">
        <v>806</v>
      </c>
      <c r="M1" s="248" t="s">
        <v>650</v>
      </c>
      <c r="N1" s="249"/>
      <c r="O1" s="123" t="s">
        <v>637</v>
      </c>
    </row>
    <row r="2" spans="1:23" ht="26.4">
      <c r="A2" s="238"/>
      <c r="B2" s="238"/>
      <c r="C2" s="242"/>
      <c r="D2" s="243"/>
      <c r="E2" s="244"/>
      <c r="F2" s="67" t="s">
        <v>809</v>
      </c>
      <c r="G2" s="119" t="s">
        <v>810</v>
      </c>
      <c r="H2" s="119" t="s">
        <v>810</v>
      </c>
      <c r="I2" s="119" t="s">
        <v>813</v>
      </c>
      <c r="J2" s="119" t="s">
        <v>813</v>
      </c>
      <c r="K2" s="119" t="s">
        <v>814</v>
      </c>
      <c r="L2" s="119" t="s">
        <v>814</v>
      </c>
      <c r="M2" s="67" t="s">
        <v>809</v>
      </c>
      <c r="N2" s="119" t="s">
        <v>810</v>
      </c>
      <c r="O2" s="120"/>
    </row>
    <row r="3" spans="1:23">
      <c r="A3" s="1"/>
      <c r="B3" s="16"/>
      <c r="C3" s="250"/>
      <c r="D3" s="250"/>
      <c r="E3" s="251"/>
      <c r="F3" s="56"/>
      <c r="G3" s="59"/>
      <c r="H3" s="59"/>
      <c r="I3" s="59"/>
      <c r="J3" s="59"/>
      <c r="K3" s="59"/>
      <c r="L3" s="59"/>
      <c r="M3" s="56"/>
      <c r="N3" s="56"/>
      <c r="O3" s="63"/>
    </row>
    <row r="4" spans="1:23" ht="13.5" customHeight="1">
      <c r="A4" s="116"/>
      <c r="B4" s="18"/>
      <c r="C4" s="254" t="s">
        <v>1</v>
      </c>
      <c r="D4" s="255"/>
      <c r="E4" s="256"/>
      <c r="F4" s="17"/>
      <c r="G4" s="60"/>
      <c r="H4" s="60"/>
      <c r="I4" s="60"/>
      <c r="J4" s="60"/>
      <c r="K4" s="60"/>
      <c r="L4" s="60"/>
      <c r="M4" s="78"/>
      <c r="N4" s="78"/>
      <c r="O4" s="63"/>
      <c r="P4" s="44"/>
      <c r="Q4" s="44"/>
      <c r="R4" s="44"/>
      <c r="S4" s="44"/>
      <c r="T4" s="44"/>
      <c r="U4" s="44"/>
      <c r="V4" s="44"/>
      <c r="W4" s="44"/>
    </row>
    <row r="5" spans="1:23">
      <c r="A5" s="117"/>
      <c r="B5" s="18"/>
      <c r="C5" s="2" t="s">
        <v>0</v>
      </c>
      <c r="D5" s="29" t="s">
        <v>46</v>
      </c>
      <c r="E5" s="54" t="s">
        <v>26</v>
      </c>
      <c r="F5" s="10"/>
      <c r="G5" s="18"/>
      <c r="H5" s="18"/>
      <c r="I5" s="18"/>
      <c r="J5" s="18"/>
      <c r="K5" s="18"/>
      <c r="L5" s="18"/>
      <c r="M5" s="79"/>
      <c r="N5" s="79"/>
      <c r="O5" s="63"/>
      <c r="P5" s="44"/>
      <c r="Q5" s="44"/>
      <c r="R5" s="44"/>
      <c r="S5" s="44"/>
      <c r="T5" s="44"/>
      <c r="U5" s="44"/>
      <c r="V5" s="44"/>
      <c r="W5" s="44"/>
    </row>
    <row r="6" spans="1:23" hidden="1">
      <c r="A6" s="117"/>
      <c r="B6" s="18"/>
      <c r="C6" s="28" t="s">
        <v>2</v>
      </c>
      <c r="D6" s="11" t="s">
        <v>27</v>
      </c>
      <c r="E6" s="43"/>
      <c r="F6" s="10"/>
      <c r="G6" s="18"/>
      <c r="H6" s="18"/>
      <c r="I6" s="18"/>
      <c r="J6" s="18"/>
      <c r="K6" s="18"/>
      <c r="L6" s="18"/>
      <c r="M6" s="79"/>
      <c r="N6" s="79"/>
      <c r="O6" s="63"/>
      <c r="P6" s="44"/>
      <c r="Q6" s="44"/>
      <c r="R6" s="47">
        <v>0</v>
      </c>
      <c r="S6" s="44" t="e">
        <f>R6/$R$17</f>
        <v>#DIV/0!</v>
      </c>
      <c r="T6" s="44" t="e">
        <f>$T$17*S6</f>
        <v>#DIV/0!</v>
      </c>
      <c r="U6" s="44"/>
      <c r="V6" s="44"/>
      <c r="W6" s="44"/>
    </row>
    <row r="7" spans="1:23" hidden="1">
      <c r="A7" s="117"/>
      <c r="B7" s="18"/>
      <c r="C7" s="28" t="s">
        <v>2</v>
      </c>
      <c r="D7" s="11" t="s">
        <v>28</v>
      </c>
      <c r="E7" s="43"/>
      <c r="F7" s="10"/>
      <c r="G7" s="18"/>
      <c r="H7" s="18"/>
      <c r="I7" s="18"/>
      <c r="J7" s="18"/>
      <c r="K7" s="18"/>
      <c r="L7" s="18"/>
      <c r="M7" s="79"/>
      <c r="N7" s="79"/>
      <c r="O7" s="63"/>
      <c r="P7" s="44"/>
      <c r="Q7" s="44"/>
      <c r="R7" s="47">
        <v>2</v>
      </c>
      <c r="S7" s="44" t="e">
        <f t="shared" ref="S7:S14" si="0">R7/$R$17</f>
        <v>#DIV/0!</v>
      </c>
      <c r="T7" s="44" t="e">
        <f t="shared" ref="T7:T15" si="1">$T$17*S7</f>
        <v>#DIV/0!</v>
      </c>
      <c r="U7" s="44"/>
      <c r="V7" s="44"/>
      <c r="W7" s="44"/>
    </row>
    <row r="8" spans="1:23" hidden="1">
      <c r="A8" s="117"/>
      <c r="B8" s="18"/>
      <c r="C8" s="28" t="s">
        <v>3</v>
      </c>
      <c r="D8" s="11" t="s">
        <v>29</v>
      </c>
      <c r="E8" s="43"/>
      <c r="F8" s="10"/>
      <c r="G8" s="18"/>
      <c r="H8" s="18"/>
      <c r="I8" s="18"/>
      <c r="J8" s="18"/>
      <c r="K8" s="18"/>
      <c r="L8" s="18"/>
      <c r="M8" s="79"/>
      <c r="N8" s="79"/>
      <c r="O8" s="63"/>
      <c r="P8" s="44"/>
      <c r="Q8" s="44"/>
      <c r="R8" s="47">
        <v>6</v>
      </c>
      <c r="S8" s="44" t="e">
        <f t="shared" si="0"/>
        <v>#DIV/0!</v>
      </c>
      <c r="T8" s="44" t="e">
        <f t="shared" si="1"/>
        <v>#DIV/0!</v>
      </c>
      <c r="U8" s="44"/>
      <c r="V8" s="44"/>
      <c r="W8" s="44"/>
    </row>
    <row r="9" spans="1:23" hidden="1">
      <c r="A9" s="117"/>
      <c r="B9" s="18"/>
      <c r="C9" s="28" t="s">
        <v>3</v>
      </c>
      <c r="D9" s="11" t="s">
        <v>30</v>
      </c>
      <c r="E9" s="43"/>
      <c r="F9" s="10"/>
      <c r="G9" s="18"/>
      <c r="H9" s="18"/>
      <c r="I9" s="18"/>
      <c r="J9" s="18"/>
      <c r="K9" s="18"/>
      <c r="L9" s="18"/>
      <c r="M9" s="79"/>
      <c r="N9" s="79"/>
      <c r="O9" s="63"/>
      <c r="P9" s="44"/>
      <c r="Q9" s="44"/>
      <c r="R9" s="47">
        <v>22</v>
      </c>
      <c r="S9" s="44" t="e">
        <f t="shared" si="0"/>
        <v>#DIV/0!</v>
      </c>
      <c r="T9" s="44" t="e">
        <f t="shared" si="1"/>
        <v>#DIV/0!</v>
      </c>
      <c r="U9" s="44"/>
      <c r="V9" s="44"/>
      <c r="W9" s="44"/>
    </row>
    <row r="10" spans="1:23" hidden="1">
      <c r="A10" s="117"/>
      <c r="B10" s="18"/>
      <c r="C10" s="28" t="s">
        <v>4</v>
      </c>
      <c r="D10" s="11" t="s">
        <v>31</v>
      </c>
      <c r="E10" s="3"/>
      <c r="F10" s="10"/>
      <c r="G10" s="18"/>
      <c r="H10" s="18"/>
      <c r="I10" s="18"/>
      <c r="J10" s="18"/>
      <c r="K10" s="18"/>
      <c r="L10" s="18"/>
      <c r="M10" s="79"/>
      <c r="N10" s="79"/>
      <c r="O10" s="63"/>
      <c r="P10" s="44"/>
      <c r="Q10" s="44"/>
      <c r="R10" s="47">
        <v>15</v>
      </c>
      <c r="S10" s="44" t="e">
        <f t="shared" si="0"/>
        <v>#DIV/0!</v>
      </c>
      <c r="T10" s="44" t="e">
        <f t="shared" si="1"/>
        <v>#DIV/0!</v>
      </c>
      <c r="U10" s="44"/>
      <c r="V10" s="44"/>
      <c r="W10" s="44"/>
    </row>
    <row r="11" spans="1:23" hidden="1">
      <c r="A11" s="117"/>
      <c r="B11" s="18"/>
      <c r="C11" s="28" t="s">
        <v>5</v>
      </c>
      <c r="D11" s="11" t="s">
        <v>32</v>
      </c>
      <c r="E11" s="3"/>
      <c r="F11" s="10"/>
      <c r="G11" s="18"/>
      <c r="H11" s="18"/>
      <c r="I11" s="18"/>
      <c r="J11" s="18"/>
      <c r="K11" s="18"/>
      <c r="L11" s="18"/>
      <c r="M11" s="79"/>
      <c r="N11" s="79"/>
      <c r="O11" s="63"/>
      <c r="P11" s="44">
        <f>285*12</f>
        <v>3420</v>
      </c>
      <c r="Q11" s="44"/>
      <c r="R11" s="47">
        <v>43</v>
      </c>
      <c r="S11" s="44" t="e">
        <f t="shared" si="0"/>
        <v>#DIV/0!</v>
      </c>
      <c r="T11" s="44" t="e">
        <f t="shared" si="1"/>
        <v>#DIV/0!</v>
      </c>
      <c r="U11" s="44"/>
      <c r="V11" s="44"/>
      <c r="W11" s="44"/>
    </row>
    <row r="12" spans="1:23" hidden="1">
      <c r="A12" s="117"/>
      <c r="B12" s="18"/>
      <c r="C12" s="28" t="s">
        <v>6</v>
      </c>
      <c r="D12" s="11" t="s">
        <v>33</v>
      </c>
      <c r="E12" s="3"/>
      <c r="F12" s="10"/>
      <c r="G12" s="18"/>
      <c r="H12" s="18"/>
      <c r="I12" s="18"/>
      <c r="J12" s="18"/>
      <c r="K12" s="18"/>
      <c r="L12" s="18"/>
      <c r="M12" s="79"/>
      <c r="N12" s="79"/>
      <c r="O12" s="63"/>
      <c r="P12" s="44"/>
      <c r="Q12" s="44"/>
      <c r="R12" s="47">
        <v>0</v>
      </c>
      <c r="S12" s="44" t="e">
        <f t="shared" si="0"/>
        <v>#DIV/0!</v>
      </c>
      <c r="T12" s="44" t="e">
        <f t="shared" si="1"/>
        <v>#DIV/0!</v>
      </c>
      <c r="U12" s="44"/>
      <c r="V12" s="44"/>
      <c r="W12" s="44"/>
    </row>
    <row r="13" spans="1:23" hidden="1">
      <c r="A13" s="117"/>
      <c r="B13" s="18"/>
      <c r="C13" s="28" t="s">
        <v>17</v>
      </c>
      <c r="D13" s="11" t="s">
        <v>34</v>
      </c>
      <c r="E13" s="3"/>
      <c r="F13" s="10"/>
      <c r="G13" s="18"/>
      <c r="H13" s="18"/>
      <c r="I13" s="18"/>
      <c r="J13" s="18"/>
      <c r="K13" s="18"/>
      <c r="L13" s="18"/>
      <c r="M13" s="79"/>
      <c r="N13" s="79"/>
      <c r="O13" s="63"/>
      <c r="P13" s="44"/>
      <c r="Q13" s="44"/>
      <c r="R13" s="47">
        <v>22</v>
      </c>
      <c r="S13" s="44" t="e">
        <f t="shared" si="0"/>
        <v>#DIV/0!</v>
      </c>
      <c r="T13" s="44" t="e">
        <f t="shared" si="1"/>
        <v>#DIV/0!</v>
      </c>
      <c r="U13" s="44"/>
      <c r="V13" s="44"/>
      <c r="W13" s="44"/>
    </row>
    <row r="14" spans="1:23">
      <c r="A14" s="117"/>
      <c r="B14" s="18"/>
      <c r="C14" s="28" t="s">
        <v>7</v>
      </c>
      <c r="D14" s="30" t="s">
        <v>35</v>
      </c>
      <c r="E14" s="3"/>
      <c r="F14" s="10"/>
      <c r="G14" s="79"/>
      <c r="H14" s="79"/>
      <c r="I14" s="18"/>
      <c r="J14" s="18">
        <v>0</v>
      </c>
      <c r="K14" s="18"/>
      <c r="L14" s="18">
        <v>0</v>
      </c>
      <c r="M14" s="79">
        <f t="shared" ref="M14:M26" si="2">F14</f>
        <v>0</v>
      </c>
      <c r="N14" s="79">
        <f>SUM(G14:H14)</f>
        <v>0</v>
      </c>
      <c r="O14" s="63"/>
      <c r="P14" s="252">
        <f>E14+E15</f>
        <v>0</v>
      </c>
      <c r="Q14" s="44"/>
      <c r="R14" s="47">
        <v>1</v>
      </c>
      <c r="S14" s="44" t="e">
        <f t="shared" si="0"/>
        <v>#DIV/0!</v>
      </c>
      <c r="T14" s="44" t="e">
        <f t="shared" si="1"/>
        <v>#DIV/0!</v>
      </c>
      <c r="U14" s="44"/>
      <c r="V14" s="44"/>
      <c r="W14" s="44"/>
    </row>
    <row r="15" spans="1:23">
      <c r="A15" s="117"/>
      <c r="B15" s="18"/>
      <c r="C15" s="28" t="s">
        <v>8</v>
      </c>
      <c r="D15" s="30" t="s">
        <v>36</v>
      </c>
      <c r="E15" s="3"/>
      <c r="F15" s="10"/>
      <c r="G15" s="18"/>
      <c r="H15" s="18"/>
      <c r="I15" s="18"/>
      <c r="J15" s="18">
        <v>0</v>
      </c>
      <c r="K15" s="18"/>
      <c r="L15" s="18">
        <v>0</v>
      </c>
      <c r="M15" s="79">
        <f t="shared" si="2"/>
        <v>0</v>
      </c>
      <c r="N15" s="79">
        <f t="shared" ref="N15:N78" si="3">SUM(G15:H15)</f>
        <v>0</v>
      </c>
      <c r="O15" s="63"/>
      <c r="P15" s="253"/>
      <c r="Q15" s="44"/>
      <c r="R15" s="71"/>
      <c r="S15" s="44"/>
      <c r="T15" s="44">
        <f t="shared" si="1"/>
        <v>0</v>
      </c>
      <c r="U15" s="44"/>
      <c r="V15" s="44"/>
      <c r="W15" s="44"/>
    </row>
    <row r="16" spans="1:23">
      <c r="A16" s="117"/>
      <c r="B16" s="18"/>
      <c r="C16" s="28" t="s">
        <v>9</v>
      </c>
      <c r="D16" s="30" t="s">
        <v>37</v>
      </c>
      <c r="E16" s="53"/>
      <c r="F16" s="10"/>
      <c r="G16" s="18"/>
      <c r="H16" s="18"/>
      <c r="I16" s="18"/>
      <c r="J16" s="18">
        <v>0</v>
      </c>
      <c r="K16" s="18"/>
      <c r="L16" s="18">
        <v>0</v>
      </c>
      <c r="M16" s="79">
        <f t="shared" si="2"/>
        <v>0</v>
      </c>
      <c r="N16" s="79">
        <f t="shared" si="3"/>
        <v>0</v>
      </c>
      <c r="O16" s="63"/>
      <c r="P16" s="252">
        <f>E16+E17</f>
        <v>0</v>
      </c>
      <c r="Q16" s="44"/>
      <c r="R16" s="71"/>
      <c r="S16" s="44"/>
      <c r="T16" s="44">
        <v>2155</v>
      </c>
      <c r="U16" s="44"/>
      <c r="V16" s="44"/>
      <c r="W16" s="44"/>
    </row>
    <row r="17" spans="1:23">
      <c r="A17" s="117"/>
      <c r="B17" s="18"/>
      <c r="C17" s="28" t="s">
        <v>10</v>
      </c>
      <c r="D17" s="30" t="s">
        <v>38</v>
      </c>
      <c r="E17" s="3"/>
      <c r="F17" s="10"/>
      <c r="G17" s="18"/>
      <c r="H17" s="18"/>
      <c r="I17" s="18"/>
      <c r="J17" s="18">
        <v>0</v>
      </c>
      <c r="K17" s="18"/>
      <c r="L17" s="18">
        <v>0</v>
      </c>
      <c r="M17" s="79">
        <f t="shared" si="2"/>
        <v>0</v>
      </c>
      <c r="N17" s="79">
        <f t="shared" si="3"/>
        <v>0</v>
      </c>
      <c r="O17" s="124">
        <f>F16+F17</f>
        <v>0</v>
      </c>
      <c r="P17" s="253"/>
      <c r="Q17" s="44"/>
      <c r="R17" s="75"/>
      <c r="S17" s="44"/>
      <c r="T17" s="44">
        <v>42</v>
      </c>
      <c r="U17" s="44"/>
      <c r="V17" s="44"/>
      <c r="W17" s="44"/>
    </row>
    <row r="18" spans="1:23">
      <c r="A18" s="117"/>
      <c r="B18" s="18"/>
      <c r="C18" s="28" t="s">
        <v>11</v>
      </c>
      <c r="D18" s="30" t="s">
        <v>39</v>
      </c>
      <c r="E18" s="3"/>
      <c r="F18" s="10"/>
      <c r="G18" s="18"/>
      <c r="H18" s="18"/>
      <c r="I18" s="18"/>
      <c r="J18" s="18">
        <v>0</v>
      </c>
      <c r="K18" s="18"/>
      <c r="L18" s="18">
        <v>0</v>
      </c>
      <c r="M18" s="79">
        <f t="shared" si="2"/>
        <v>0</v>
      </c>
      <c r="N18" s="79">
        <f t="shared" si="3"/>
        <v>0</v>
      </c>
      <c r="O18" s="124">
        <f>F18+F19+F21+F22</f>
        <v>0</v>
      </c>
      <c r="P18" s="252">
        <f>E18+E19+E20+E21+E22+E23</f>
        <v>0</v>
      </c>
      <c r="Q18" s="44"/>
      <c r="R18" s="75"/>
      <c r="S18" s="44"/>
      <c r="T18" s="44"/>
      <c r="U18" s="44"/>
      <c r="V18" s="44"/>
      <c r="W18" s="44"/>
    </row>
    <row r="19" spans="1:23">
      <c r="A19" s="117"/>
      <c r="B19" s="18"/>
      <c r="C19" s="28" t="s">
        <v>12</v>
      </c>
      <c r="D19" s="30" t="s">
        <v>40</v>
      </c>
      <c r="E19" s="3"/>
      <c r="F19" s="10"/>
      <c r="G19" s="18"/>
      <c r="H19" s="18"/>
      <c r="I19" s="18"/>
      <c r="J19" s="18">
        <v>0</v>
      </c>
      <c r="K19" s="18"/>
      <c r="L19" s="18">
        <v>0</v>
      </c>
      <c r="M19" s="79">
        <f t="shared" si="2"/>
        <v>0</v>
      </c>
      <c r="N19" s="79">
        <f t="shared" si="3"/>
        <v>0</v>
      </c>
      <c r="O19" s="125"/>
      <c r="P19" s="253"/>
      <c r="Q19" s="44"/>
      <c r="R19" s="75"/>
      <c r="S19" s="44"/>
      <c r="T19" s="44"/>
      <c r="U19" s="44"/>
      <c r="V19" s="44"/>
      <c r="W19" s="44"/>
    </row>
    <row r="20" spans="1:23">
      <c r="A20" s="117"/>
      <c r="B20" s="18"/>
      <c r="C20" s="28" t="s">
        <v>23</v>
      </c>
      <c r="D20" s="30" t="s">
        <v>41</v>
      </c>
      <c r="E20" s="3"/>
      <c r="F20" s="10"/>
      <c r="G20" s="18"/>
      <c r="H20" s="18"/>
      <c r="I20" s="18"/>
      <c r="J20" s="18">
        <v>0</v>
      </c>
      <c r="K20" s="18"/>
      <c r="L20" s="18">
        <v>0</v>
      </c>
      <c r="M20" s="79">
        <f t="shared" si="2"/>
        <v>0</v>
      </c>
      <c r="N20" s="79">
        <f t="shared" si="3"/>
        <v>0</v>
      </c>
      <c r="O20" s="63"/>
      <c r="P20" s="253"/>
      <c r="Q20" s="44"/>
      <c r="R20" s="75"/>
      <c r="S20" s="44"/>
      <c r="T20" s="44"/>
      <c r="U20" s="44"/>
      <c r="V20" s="44"/>
      <c r="W20" s="44"/>
    </row>
    <row r="21" spans="1:23">
      <c r="A21" s="117"/>
      <c r="B21" s="18"/>
      <c r="C21" s="28" t="s">
        <v>13</v>
      </c>
      <c r="D21" s="30" t="s">
        <v>42</v>
      </c>
      <c r="E21" s="3"/>
      <c r="F21" s="10"/>
      <c r="G21" s="18"/>
      <c r="H21" s="18"/>
      <c r="I21" s="18"/>
      <c r="J21" s="18">
        <v>0</v>
      </c>
      <c r="K21" s="18"/>
      <c r="L21" s="18">
        <v>0</v>
      </c>
      <c r="M21" s="79">
        <f t="shared" si="2"/>
        <v>0</v>
      </c>
      <c r="N21" s="79">
        <f t="shared" si="3"/>
        <v>0</v>
      </c>
      <c r="O21" s="63"/>
      <c r="P21" s="253"/>
      <c r="Q21" s="44"/>
      <c r="R21" s="75"/>
      <c r="S21" s="44"/>
      <c r="T21" s="44"/>
      <c r="U21" s="44"/>
      <c r="V21" s="44"/>
      <c r="W21" s="44"/>
    </row>
    <row r="22" spans="1:23">
      <c r="A22" s="117"/>
      <c r="B22" s="18"/>
      <c r="C22" s="28" t="s">
        <v>14</v>
      </c>
      <c r="D22" s="30" t="s">
        <v>43</v>
      </c>
      <c r="E22" s="3"/>
      <c r="F22" s="10"/>
      <c r="G22" s="18"/>
      <c r="H22" s="18"/>
      <c r="I22" s="18"/>
      <c r="J22" s="18">
        <v>0</v>
      </c>
      <c r="K22" s="18"/>
      <c r="L22" s="18">
        <v>0</v>
      </c>
      <c r="M22" s="79">
        <f t="shared" si="2"/>
        <v>0</v>
      </c>
      <c r="N22" s="79">
        <f t="shared" si="3"/>
        <v>0</v>
      </c>
      <c r="O22" s="63"/>
      <c r="P22" s="253"/>
      <c r="Q22" s="44">
        <v>1</v>
      </c>
      <c r="R22" s="75"/>
      <c r="S22" s="44"/>
      <c r="T22" s="44"/>
      <c r="U22" s="44"/>
      <c r="V22" s="44"/>
      <c r="W22" s="44"/>
    </row>
    <row r="23" spans="1:23">
      <c r="A23" s="117"/>
      <c r="B23" s="18"/>
      <c r="C23" s="28" t="s">
        <v>15</v>
      </c>
      <c r="D23" s="30" t="s">
        <v>44</v>
      </c>
      <c r="E23" s="3"/>
      <c r="F23" s="10"/>
      <c r="G23" s="18"/>
      <c r="H23" s="18"/>
      <c r="I23" s="18"/>
      <c r="J23" s="18">
        <v>0</v>
      </c>
      <c r="K23" s="18"/>
      <c r="L23" s="18">
        <v>0</v>
      </c>
      <c r="M23" s="79">
        <f t="shared" si="2"/>
        <v>0</v>
      </c>
      <c r="N23" s="79">
        <f t="shared" si="3"/>
        <v>0</v>
      </c>
      <c r="O23" s="63"/>
      <c r="P23" s="253"/>
      <c r="Q23" s="44"/>
      <c r="R23" s="75"/>
      <c r="S23" s="44"/>
      <c r="T23" s="47">
        <v>27</v>
      </c>
      <c r="U23" s="44">
        <f t="shared" ref="U23:U28" si="4">T23/$T$28</f>
        <v>0.2125984251968504</v>
      </c>
      <c r="V23" s="44">
        <f>$S$24*U23</f>
        <v>0</v>
      </c>
      <c r="W23" s="44"/>
    </row>
    <row r="24" spans="1:23">
      <c r="A24" s="117"/>
      <c r="B24" s="31"/>
      <c r="C24" s="32" t="s">
        <v>24</v>
      </c>
      <c r="D24" s="55" t="s">
        <v>45</v>
      </c>
      <c r="E24" s="4"/>
      <c r="F24" s="33"/>
      <c r="G24" s="31"/>
      <c r="H24" s="31"/>
      <c r="I24" s="31"/>
      <c r="J24" s="31">
        <v>0</v>
      </c>
      <c r="K24" s="31"/>
      <c r="L24" s="31">
        <v>0</v>
      </c>
      <c r="M24" s="122">
        <f t="shared" si="2"/>
        <v>0</v>
      </c>
      <c r="N24" s="122">
        <f t="shared" si="3"/>
        <v>0</v>
      </c>
      <c r="O24" s="63"/>
      <c r="P24" s="44">
        <v>138</v>
      </c>
      <c r="Q24" s="44"/>
      <c r="R24" s="75"/>
      <c r="S24" s="45"/>
      <c r="T24" s="47">
        <v>19</v>
      </c>
      <c r="U24" s="44">
        <f t="shared" si="4"/>
        <v>0.14960629921259844</v>
      </c>
      <c r="V24" s="44">
        <f>$S$24*U24</f>
        <v>0</v>
      </c>
      <c r="W24" s="44"/>
    </row>
    <row r="25" spans="1:23">
      <c r="A25" s="117"/>
      <c r="B25" s="9" t="s">
        <v>70</v>
      </c>
      <c r="C25" s="225" t="s">
        <v>60</v>
      </c>
      <c r="D25" s="226"/>
      <c r="E25" s="14"/>
      <c r="F25" s="17"/>
      <c r="G25" s="17"/>
      <c r="H25" s="17">
        <f>H14+H15+H16+H17+H18+H19+H20+H21+H22+H23+H24</f>
        <v>0</v>
      </c>
      <c r="I25" s="10"/>
      <c r="J25" s="10">
        <v>0</v>
      </c>
      <c r="K25" s="10">
        <v>0</v>
      </c>
      <c r="L25" s="10">
        <v>0</v>
      </c>
      <c r="M25" s="79">
        <f t="shared" si="2"/>
        <v>0</v>
      </c>
      <c r="N25" s="79">
        <f t="shared" si="3"/>
        <v>0</v>
      </c>
      <c r="O25" s="130" t="s">
        <v>548</v>
      </c>
      <c r="P25" s="44"/>
      <c r="Q25" s="44"/>
      <c r="R25" s="75"/>
      <c r="S25" s="44"/>
      <c r="T25" s="47">
        <v>54</v>
      </c>
      <c r="U25" s="44">
        <f t="shared" si="4"/>
        <v>0.42519685039370081</v>
      </c>
      <c r="V25" s="44">
        <f>$S$24*U25</f>
        <v>0</v>
      </c>
      <c r="W25" s="44"/>
    </row>
    <row r="26" spans="1:23">
      <c r="A26" s="117"/>
      <c r="B26" s="9" t="s">
        <v>71</v>
      </c>
      <c r="C26" s="225" t="s">
        <v>61</v>
      </c>
      <c r="D26" s="226"/>
      <c r="E26" s="227"/>
      <c r="F26" s="10"/>
      <c r="G26" s="18"/>
      <c r="H26" s="18"/>
      <c r="I26" s="18"/>
      <c r="J26" s="18">
        <v>0</v>
      </c>
      <c r="K26" s="18">
        <v>0</v>
      </c>
      <c r="L26" s="18">
        <v>0</v>
      </c>
      <c r="M26" s="79">
        <f t="shared" si="2"/>
        <v>0</v>
      </c>
      <c r="N26" s="79">
        <f t="shared" si="3"/>
        <v>0</v>
      </c>
      <c r="O26" s="126" t="s">
        <v>549</v>
      </c>
      <c r="P26" s="44"/>
      <c r="Q26" s="44"/>
      <c r="R26" s="75"/>
      <c r="S26" s="44"/>
      <c r="T26" s="47">
        <v>0</v>
      </c>
      <c r="U26" s="44">
        <f t="shared" si="4"/>
        <v>0</v>
      </c>
      <c r="V26" s="44">
        <f>$S$24*U26</f>
        <v>0</v>
      </c>
      <c r="W26" s="44"/>
    </row>
    <row r="27" spans="1:23">
      <c r="A27" s="117"/>
      <c r="B27" s="9" t="s">
        <v>72</v>
      </c>
      <c r="C27" s="225" t="s">
        <v>62</v>
      </c>
      <c r="D27" s="226"/>
      <c r="E27" s="227"/>
      <c r="F27" s="10"/>
      <c r="G27" s="18"/>
      <c r="H27" s="18"/>
      <c r="I27" s="18"/>
      <c r="J27" s="18">
        <v>0</v>
      </c>
      <c r="K27" s="18">
        <v>0</v>
      </c>
      <c r="L27" s="18">
        <v>0</v>
      </c>
      <c r="M27" s="79">
        <f t="shared" ref="M27:M52" si="5">F27</f>
        <v>0</v>
      </c>
      <c r="N27" s="79">
        <f t="shared" si="3"/>
        <v>0</v>
      </c>
      <c r="O27" s="126" t="s">
        <v>550</v>
      </c>
      <c r="P27" s="44"/>
      <c r="Q27" s="44"/>
      <c r="R27" s="75"/>
      <c r="S27" s="44"/>
      <c r="T27" s="47">
        <v>27</v>
      </c>
      <c r="U27" s="44">
        <f t="shared" si="4"/>
        <v>0.2125984251968504</v>
      </c>
      <c r="V27" s="44">
        <f>$S$24*U27</f>
        <v>0</v>
      </c>
      <c r="W27" s="44"/>
    </row>
    <row r="28" spans="1:23">
      <c r="A28" s="117"/>
      <c r="B28" s="9" t="s">
        <v>73</v>
      </c>
      <c r="C28" s="225" t="s">
        <v>25</v>
      </c>
      <c r="D28" s="226"/>
      <c r="E28" s="227"/>
      <c r="F28" s="10"/>
      <c r="G28" s="18"/>
      <c r="H28" s="18"/>
      <c r="I28" s="18"/>
      <c r="J28" s="18">
        <v>0</v>
      </c>
      <c r="K28" s="18">
        <v>0</v>
      </c>
      <c r="L28" s="18">
        <v>0</v>
      </c>
      <c r="M28" s="79">
        <f t="shared" si="5"/>
        <v>0</v>
      </c>
      <c r="N28" s="79">
        <f t="shared" si="3"/>
        <v>0</v>
      </c>
      <c r="O28" s="126" t="s">
        <v>551</v>
      </c>
      <c r="P28" s="44"/>
      <c r="Q28" s="44"/>
      <c r="R28" s="75"/>
      <c r="S28" s="44"/>
      <c r="T28" s="45">
        <f>SUM(T23:T27)</f>
        <v>127</v>
      </c>
      <c r="U28" s="44">
        <f t="shared" si="4"/>
        <v>1</v>
      </c>
      <c r="V28" s="44"/>
      <c r="W28" s="44"/>
    </row>
    <row r="29" spans="1:23">
      <c r="A29" s="117"/>
      <c r="B29" s="9" t="s">
        <v>74</v>
      </c>
      <c r="C29" s="34" t="s">
        <v>16</v>
      </c>
      <c r="D29" s="30"/>
      <c r="E29" s="30" t="s">
        <v>49</v>
      </c>
      <c r="F29" s="10"/>
      <c r="G29" s="18"/>
      <c r="H29" s="18"/>
      <c r="I29" s="18"/>
      <c r="J29" s="18">
        <v>0</v>
      </c>
      <c r="K29" s="18">
        <v>0</v>
      </c>
      <c r="L29" s="18">
        <v>0</v>
      </c>
      <c r="M29" s="79">
        <f t="shared" si="5"/>
        <v>0</v>
      </c>
      <c r="N29" s="79">
        <f t="shared" si="3"/>
        <v>0</v>
      </c>
      <c r="O29" s="126" t="s">
        <v>552</v>
      </c>
      <c r="P29" s="44"/>
      <c r="Q29" s="44"/>
      <c r="R29" s="75"/>
      <c r="S29" s="44"/>
      <c r="T29" s="44"/>
      <c r="U29" s="44"/>
      <c r="V29" s="44"/>
      <c r="W29" s="44"/>
    </row>
    <row r="30" spans="1:23">
      <c r="A30" s="117"/>
      <c r="B30" s="14" t="s">
        <v>75</v>
      </c>
      <c r="C30" s="225" t="s">
        <v>648</v>
      </c>
      <c r="D30" s="226"/>
      <c r="E30" s="227"/>
      <c r="F30" s="10"/>
      <c r="G30" s="18"/>
      <c r="H30" s="18">
        <v>0</v>
      </c>
      <c r="I30" s="18"/>
      <c r="J30" s="18">
        <v>0</v>
      </c>
      <c r="K30" s="18">
        <v>0</v>
      </c>
      <c r="L30" s="18">
        <v>0</v>
      </c>
      <c r="M30" s="79">
        <f t="shared" si="5"/>
        <v>0</v>
      </c>
      <c r="N30" s="79">
        <f t="shared" si="3"/>
        <v>0</v>
      </c>
      <c r="O30" s="126" t="s">
        <v>553</v>
      </c>
      <c r="P30" s="44"/>
      <c r="Q30" s="44"/>
      <c r="R30" s="75"/>
      <c r="S30" s="44"/>
      <c r="T30" s="44"/>
      <c r="U30" s="44"/>
      <c r="V30" s="44"/>
      <c r="W30" s="44"/>
    </row>
    <row r="31" spans="1:23" s="7" customFormat="1" ht="13.5" customHeight="1">
      <c r="A31" s="117"/>
      <c r="B31" s="14" t="s">
        <v>76</v>
      </c>
      <c r="C31" s="225" t="s">
        <v>63</v>
      </c>
      <c r="D31" s="226"/>
      <c r="E31" s="227"/>
      <c r="F31" s="10"/>
      <c r="G31" s="18"/>
      <c r="H31" s="18">
        <f>H32+H33+H34+H35+H36</f>
        <v>0</v>
      </c>
      <c r="I31" s="18"/>
      <c r="J31" s="18">
        <v>0</v>
      </c>
      <c r="K31" s="18">
        <v>0</v>
      </c>
      <c r="L31" s="18">
        <v>0</v>
      </c>
      <c r="M31" s="79">
        <f t="shared" si="5"/>
        <v>0</v>
      </c>
      <c r="N31" s="79">
        <f t="shared" si="3"/>
        <v>0</v>
      </c>
      <c r="O31" s="126" t="s">
        <v>554</v>
      </c>
      <c r="P31" s="46"/>
      <c r="Q31" s="46"/>
      <c r="R31" s="77"/>
      <c r="S31" s="46"/>
      <c r="T31" s="46"/>
      <c r="U31" s="46"/>
      <c r="V31" s="46"/>
      <c r="W31" s="46"/>
    </row>
    <row r="32" spans="1:23" s="7" customFormat="1" ht="13.5" customHeight="1">
      <c r="A32" s="117"/>
      <c r="B32" s="14"/>
      <c r="C32" s="18" t="s">
        <v>85</v>
      </c>
      <c r="D32" s="228"/>
      <c r="E32" s="227"/>
      <c r="F32" s="10"/>
      <c r="G32" s="18"/>
      <c r="H32" s="61"/>
      <c r="I32" s="61"/>
      <c r="J32" s="61">
        <v>0</v>
      </c>
      <c r="K32" s="61">
        <v>0</v>
      </c>
      <c r="L32" s="61">
        <v>0</v>
      </c>
      <c r="M32" s="79">
        <f t="shared" si="5"/>
        <v>0</v>
      </c>
      <c r="N32" s="79">
        <f t="shared" si="3"/>
        <v>0</v>
      </c>
      <c r="O32" s="126"/>
      <c r="P32" s="46"/>
      <c r="Q32" s="46"/>
      <c r="R32" s="77"/>
      <c r="S32" s="46"/>
      <c r="T32" s="46"/>
      <c r="U32" s="46"/>
      <c r="V32" s="46"/>
      <c r="W32" s="46"/>
    </row>
    <row r="33" spans="1:23" s="7" customFormat="1" ht="13.5" hidden="1" customHeight="1">
      <c r="A33" s="117"/>
      <c r="B33" s="14"/>
      <c r="C33" s="18"/>
      <c r="D33" s="228" t="s">
        <v>167</v>
      </c>
      <c r="E33" s="227"/>
      <c r="F33" s="10"/>
      <c r="G33" s="18"/>
      <c r="H33" s="61"/>
      <c r="I33" s="61"/>
      <c r="J33" s="61"/>
      <c r="K33" s="61"/>
      <c r="L33" s="61"/>
      <c r="M33" s="79">
        <f t="shared" si="5"/>
        <v>0</v>
      </c>
      <c r="N33" s="79">
        <f t="shared" si="3"/>
        <v>0</v>
      </c>
      <c r="O33" s="126"/>
      <c r="P33" s="46"/>
      <c r="Q33" s="46"/>
      <c r="R33" s="77"/>
      <c r="S33" s="46"/>
      <c r="T33" s="46"/>
      <c r="U33" s="46"/>
      <c r="V33" s="46"/>
      <c r="W33" s="46"/>
    </row>
    <row r="34" spans="1:23" s="7" customFormat="1" ht="13.5" hidden="1" customHeight="1">
      <c r="A34" s="117"/>
      <c r="B34" s="14"/>
      <c r="C34" s="18"/>
      <c r="D34" s="228" t="s">
        <v>167</v>
      </c>
      <c r="E34" s="227"/>
      <c r="F34" s="10"/>
      <c r="G34" s="18"/>
      <c r="H34" s="61"/>
      <c r="I34" s="61"/>
      <c r="J34" s="61"/>
      <c r="K34" s="61"/>
      <c r="L34" s="61"/>
      <c r="M34" s="79">
        <f t="shared" si="5"/>
        <v>0</v>
      </c>
      <c r="N34" s="79">
        <f t="shared" si="3"/>
        <v>0</v>
      </c>
      <c r="O34" s="126"/>
      <c r="P34" s="46"/>
      <c r="Q34" s="46"/>
      <c r="R34" s="77"/>
      <c r="S34" s="46"/>
      <c r="T34" s="46"/>
      <c r="U34" s="46"/>
      <c r="V34" s="46"/>
      <c r="W34" s="46"/>
    </row>
    <row r="35" spans="1:23" s="7" customFormat="1" ht="13.5" hidden="1" customHeight="1">
      <c r="A35" s="117"/>
      <c r="B35" s="14"/>
      <c r="C35" s="34"/>
      <c r="D35" s="228" t="s">
        <v>167</v>
      </c>
      <c r="E35" s="227"/>
      <c r="F35" s="10"/>
      <c r="G35" s="18"/>
      <c r="H35" s="61"/>
      <c r="I35" s="61"/>
      <c r="J35" s="61"/>
      <c r="K35" s="61"/>
      <c r="L35" s="61"/>
      <c r="M35" s="79">
        <f t="shared" si="5"/>
        <v>0</v>
      </c>
      <c r="N35" s="79">
        <f t="shared" si="3"/>
        <v>0</v>
      </c>
      <c r="O35" s="126"/>
      <c r="P35" s="46"/>
      <c r="Q35" s="46"/>
      <c r="R35" s="77"/>
      <c r="S35" s="46"/>
      <c r="T35" s="46"/>
      <c r="U35" s="46"/>
      <c r="V35" s="46"/>
      <c r="W35" s="46"/>
    </row>
    <row r="36" spans="1:23" s="7" customFormat="1" ht="13.5" hidden="1" customHeight="1">
      <c r="A36" s="117"/>
      <c r="B36" s="14"/>
      <c r="C36" s="34"/>
      <c r="D36" s="228" t="s">
        <v>167</v>
      </c>
      <c r="E36" s="227"/>
      <c r="F36" s="10"/>
      <c r="G36" s="18"/>
      <c r="H36" s="61"/>
      <c r="I36" s="61"/>
      <c r="J36" s="61"/>
      <c r="K36" s="61"/>
      <c r="L36" s="61"/>
      <c r="M36" s="79">
        <f t="shared" si="5"/>
        <v>0</v>
      </c>
      <c r="N36" s="79">
        <f t="shared" si="3"/>
        <v>0</v>
      </c>
      <c r="O36" s="126"/>
      <c r="P36" s="46"/>
      <c r="Q36" s="46"/>
      <c r="R36" s="77"/>
      <c r="S36" s="46"/>
      <c r="T36" s="46"/>
      <c r="U36" s="46"/>
      <c r="V36" s="46"/>
      <c r="W36" s="46"/>
    </row>
    <row r="37" spans="1:23" ht="13.5" customHeight="1">
      <c r="A37" s="117"/>
      <c r="B37" s="14" t="s">
        <v>77</v>
      </c>
      <c r="C37" s="225" t="s">
        <v>64</v>
      </c>
      <c r="D37" s="226"/>
      <c r="E37" s="227"/>
      <c r="F37" s="10"/>
      <c r="G37" s="18"/>
      <c r="H37" s="28"/>
      <c r="I37" s="28"/>
      <c r="J37" s="28">
        <v>0</v>
      </c>
      <c r="K37" s="28">
        <v>0</v>
      </c>
      <c r="L37" s="28">
        <v>0</v>
      </c>
      <c r="M37" s="79">
        <f t="shared" si="5"/>
        <v>0</v>
      </c>
      <c r="N37" s="79">
        <f t="shared" si="3"/>
        <v>0</v>
      </c>
      <c r="O37" s="126" t="s">
        <v>555</v>
      </c>
      <c r="Q37" s="44"/>
      <c r="R37" s="75"/>
    </row>
    <row r="38" spans="1:23" ht="13.5" customHeight="1">
      <c r="A38" s="117"/>
      <c r="B38" s="9" t="s">
        <v>78</v>
      </c>
      <c r="C38" s="225" t="s">
        <v>666</v>
      </c>
      <c r="D38" s="226"/>
      <c r="E38" s="227"/>
      <c r="F38" s="10"/>
      <c r="G38" s="18"/>
      <c r="H38" s="28">
        <v>0</v>
      </c>
      <c r="I38" s="28"/>
      <c r="J38" s="28">
        <v>0</v>
      </c>
      <c r="K38" s="28">
        <v>0</v>
      </c>
      <c r="L38" s="28">
        <v>0</v>
      </c>
      <c r="M38" s="79">
        <f t="shared" si="5"/>
        <v>0</v>
      </c>
      <c r="N38" s="79">
        <f t="shared" si="3"/>
        <v>0</v>
      </c>
      <c r="O38" s="126" t="s">
        <v>556</v>
      </c>
      <c r="Q38" s="44">
        <f>30*150</f>
        <v>4500</v>
      </c>
      <c r="R38" s="75"/>
    </row>
    <row r="39" spans="1:23" ht="13.5" customHeight="1">
      <c r="A39" s="117"/>
      <c r="B39" s="9" t="s">
        <v>79</v>
      </c>
      <c r="C39" s="225" t="s">
        <v>65</v>
      </c>
      <c r="D39" s="226"/>
      <c r="E39" s="227"/>
      <c r="F39" s="10"/>
      <c r="G39" s="18"/>
      <c r="H39" s="18">
        <f>H40+H41+H42</f>
        <v>0</v>
      </c>
      <c r="I39" s="18"/>
      <c r="J39" s="18">
        <v>0</v>
      </c>
      <c r="K39" s="18">
        <v>0</v>
      </c>
      <c r="L39" s="18">
        <v>0</v>
      </c>
      <c r="M39" s="79">
        <f t="shared" si="5"/>
        <v>0</v>
      </c>
      <c r="N39" s="79">
        <f t="shared" si="3"/>
        <v>0</v>
      </c>
      <c r="O39" s="126" t="s">
        <v>557</v>
      </c>
      <c r="Q39" s="44">
        <v>162046</v>
      </c>
      <c r="R39" s="75"/>
    </row>
    <row r="40" spans="1:23" s="7" customFormat="1" ht="13.5" customHeight="1">
      <c r="A40" s="117"/>
      <c r="B40" s="14"/>
      <c r="C40" s="18" t="s">
        <v>85</v>
      </c>
      <c r="D40" s="228" t="s">
        <v>647</v>
      </c>
      <c r="E40" s="227"/>
      <c r="F40" s="10"/>
      <c r="G40" s="18"/>
      <c r="H40" s="61"/>
      <c r="I40" s="61"/>
      <c r="J40" s="61">
        <v>0</v>
      </c>
      <c r="K40" s="61">
        <v>0</v>
      </c>
      <c r="L40" s="61">
        <v>0</v>
      </c>
      <c r="M40" s="79">
        <f t="shared" si="5"/>
        <v>0</v>
      </c>
      <c r="N40" s="79">
        <f t="shared" si="3"/>
        <v>0</v>
      </c>
      <c r="O40" s="126"/>
      <c r="Q40" s="46">
        <v>1</v>
      </c>
      <c r="R40" s="77"/>
    </row>
    <row r="41" spans="1:23" s="7" customFormat="1" ht="13.5" hidden="1" customHeight="1">
      <c r="A41" s="117"/>
      <c r="B41" s="14"/>
      <c r="C41" s="18"/>
      <c r="D41" s="228" t="s">
        <v>167</v>
      </c>
      <c r="E41" s="227"/>
      <c r="F41" s="10"/>
      <c r="G41" s="18"/>
      <c r="H41" s="61"/>
      <c r="I41" s="61"/>
      <c r="J41" s="61"/>
      <c r="K41" s="61"/>
      <c r="L41" s="61"/>
      <c r="M41" s="79">
        <f t="shared" si="5"/>
        <v>0</v>
      </c>
      <c r="N41" s="79">
        <f t="shared" si="3"/>
        <v>0</v>
      </c>
      <c r="O41" s="126"/>
      <c r="Q41" s="48">
        <f>F39+F38</f>
        <v>0</v>
      </c>
      <c r="R41" s="77"/>
    </row>
    <row r="42" spans="1:23" s="7" customFormat="1" ht="13.5" hidden="1" customHeight="1">
      <c r="A42" s="117"/>
      <c r="B42" s="14"/>
      <c r="C42" s="18"/>
      <c r="D42" s="228" t="s">
        <v>167</v>
      </c>
      <c r="E42" s="227"/>
      <c r="F42" s="10"/>
      <c r="G42" s="18"/>
      <c r="H42" s="61"/>
      <c r="I42" s="61"/>
      <c r="J42" s="61"/>
      <c r="K42" s="61"/>
      <c r="L42" s="61"/>
      <c r="M42" s="79">
        <f t="shared" si="5"/>
        <v>0</v>
      </c>
      <c r="N42" s="79">
        <f t="shared" si="3"/>
        <v>0</v>
      </c>
      <c r="O42" s="126"/>
      <c r="Q42" s="46"/>
      <c r="R42" s="77"/>
    </row>
    <row r="43" spans="1:23" ht="13.5" customHeight="1">
      <c r="A43" s="117"/>
      <c r="B43" s="9" t="s">
        <v>80</v>
      </c>
      <c r="C43" s="225" t="s">
        <v>66</v>
      </c>
      <c r="D43" s="226"/>
      <c r="E43" s="227"/>
      <c r="F43" s="10"/>
      <c r="G43" s="18"/>
      <c r="H43" s="18">
        <f>H44+H45+H46</f>
        <v>0</v>
      </c>
      <c r="I43" s="18"/>
      <c r="J43" s="18">
        <v>0</v>
      </c>
      <c r="K43" s="18">
        <v>0</v>
      </c>
      <c r="L43" s="18">
        <v>0</v>
      </c>
      <c r="M43" s="79">
        <f t="shared" si="5"/>
        <v>0</v>
      </c>
      <c r="N43" s="79">
        <f t="shared" si="3"/>
        <v>0</v>
      </c>
      <c r="O43" s="126" t="s">
        <v>558</v>
      </c>
      <c r="R43" s="75"/>
    </row>
    <row r="44" spans="1:23" s="7" customFormat="1" ht="13.5" customHeight="1">
      <c r="A44" s="117"/>
      <c r="B44" s="14"/>
      <c r="C44" s="18" t="s">
        <v>85</v>
      </c>
      <c r="D44" s="228" t="s">
        <v>167</v>
      </c>
      <c r="E44" s="227"/>
      <c r="F44" s="10"/>
      <c r="G44" s="18"/>
      <c r="H44" s="61"/>
      <c r="I44" s="61"/>
      <c r="J44" s="61">
        <v>0</v>
      </c>
      <c r="K44" s="61">
        <v>0</v>
      </c>
      <c r="L44" s="61">
        <v>0</v>
      </c>
      <c r="M44" s="79">
        <f t="shared" si="5"/>
        <v>0</v>
      </c>
      <c r="N44" s="79">
        <f t="shared" si="3"/>
        <v>0</v>
      </c>
      <c r="O44" s="126"/>
      <c r="R44" s="74"/>
    </row>
    <row r="45" spans="1:23" s="7" customFormat="1" ht="13.5" hidden="1" customHeight="1">
      <c r="A45" s="117"/>
      <c r="B45" s="14"/>
      <c r="C45" s="18"/>
      <c r="D45" s="228" t="s">
        <v>167</v>
      </c>
      <c r="E45" s="227"/>
      <c r="F45" s="10"/>
      <c r="G45" s="18"/>
      <c r="H45" s="61"/>
      <c r="I45" s="61"/>
      <c r="J45" s="61"/>
      <c r="K45" s="61"/>
      <c r="L45" s="61"/>
      <c r="M45" s="79">
        <f t="shared" si="5"/>
        <v>0</v>
      </c>
      <c r="N45" s="79">
        <f t="shared" si="3"/>
        <v>0</v>
      </c>
      <c r="O45" s="126"/>
      <c r="R45" s="74"/>
    </row>
    <row r="46" spans="1:23" s="7" customFormat="1" ht="13.5" hidden="1" customHeight="1">
      <c r="A46" s="117"/>
      <c r="B46" s="14"/>
      <c r="C46" s="18"/>
      <c r="D46" s="228" t="s">
        <v>167</v>
      </c>
      <c r="E46" s="227"/>
      <c r="F46" s="10"/>
      <c r="G46" s="18"/>
      <c r="H46" s="61"/>
      <c r="I46" s="61"/>
      <c r="J46" s="61"/>
      <c r="K46" s="61"/>
      <c r="L46" s="61"/>
      <c r="M46" s="79">
        <f t="shared" si="5"/>
        <v>0</v>
      </c>
      <c r="N46" s="79">
        <f t="shared" si="3"/>
        <v>0</v>
      </c>
      <c r="O46" s="126"/>
      <c r="R46" s="74"/>
    </row>
    <row r="47" spans="1:23" ht="13.5" customHeight="1">
      <c r="A47" s="117"/>
      <c r="B47" s="9" t="s">
        <v>81</v>
      </c>
      <c r="C47" s="225" t="s">
        <v>67</v>
      </c>
      <c r="D47" s="226"/>
      <c r="E47" s="227"/>
      <c r="F47" s="10"/>
      <c r="G47" s="18"/>
      <c r="H47" s="18">
        <f>H48+H49+H50</f>
        <v>0</v>
      </c>
      <c r="I47" s="18"/>
      <c r="J47" s="18">
        <v>0</v>
      </c>
      <c r="K47" s="18">
        <v>0</v>
      </c>
      <c r="L47" s="18">
        <v>0</v>
      </c>
      <c r="M47" s="79">
        <f t="shared" si="5"/>
        <v>0</v>
      </c>
      <c r="N47" s="79">
        <f t="shared" si="3"/>
        <v>0</v>
      </c>
      <c r="O47" s="126" t="s">
        <v>559</v>
      </c>
      <c r="R47" s="73"/>
    </row>
    <row r="48" spans="1:23" s="7" customFormat="1" ht="13.5" customHeight="1">
      <c r="A48" s="117"/>
      <c r="B48" s="14"/>
      <c r="C48" s="18" t="s">
        <v>85</v>
      </c>
      <c r="D48" s="228" t="s">
        <v>167</v>
      </c>
      <c r="E48" s="227"/>
      <c r="F48" s="10"/>
      <c r="G48" s="18"/>
      <c r="H48" s="61"/>
      <c r="I48" s="61"/>
      <c r="J48" s="61">
        <v>0</v>
      </c>
      <c r="K48" s="61">
        <v>0</v>
      </c>
      <c r="L48" s="61">
        <v>0</v>
      </c>
      <c r="M48" s="79">
        <f t="shared" si="5"/>
        <v>0</v>
      </c>
      <c r="N48" s="79">
        <f t="shared" si="3"/>
        <v>0</v>
      </c>
      <c r="O48" s="126"/>
      <c r="R48" s="74"/>
    </row>
    <row r="49" spans="1:19" s="7" customFormat="1" ht="13.5" hidden="1" customHeight="1">
      <c r="A49" s="117"/>
      <c r="B49" s="14"/>
      <c r="C49" s="18"/>
      <c r="D49" s="228" t="s">
        <v>167</v>
      </c>
      <c r="E49" s="227"/>
      <c r="F49" s="10"/>
      <c r="G49" s="18"/>
      <c r="H49" s="61"/>
      <c r="I49" s="61"/>
      <c r="J49" s="61"/>
      <c r="K49" s="61"/>
      <c r="L49" s="61"/>
      <c r="M49" s="79">
        <f t="shared" si="5"/>
        <v>0</v>
      </c>
      <c r="N49" s="79">
        <f t="shared" si="3"/>
        <v>0</v>
      </c>
      <c r="O49" s="126"/>
      <c r="R49" s="74"/>
    </row>
    <row r="50" spans="1:19" s="7" customFormat="1" ht="13.5" hidden="1" customHeight="1">
      <c r="A50" s="117"/>
      <c r="B50" s="14"/>
      <c r="C50" s="18"/>
      <c r="D50" s="228" t="s">
        <v>167</v>
      </c>
      <c r="E50" s="227"/>
      <c r="F50" s="10"/>
      <c r="G50" s="18"/>
      <c r="H50" s="61"/>
      <c r="I50" s="61"/>
      <c r="J50" s="61"/>
      <c r="K50" s="61"/>
      <c r="L50" s="61"/>
      <c r="M50" s="79">
        <f t="shared" si="5"/>
        <v>0</v>
      </c>
      <c r="N50" s="79">
        <f t="shared" si="3"/>
        <v>0</v>
      </c>
      <c r="O50" s="126"/>
      <c r="R50" s="74"/>
    </row>
    <row r="51" spans="1:19" ht="13.5" customHeight="1">
      <c r="A51" s="117"/>
      <c r="B51" s="9" t="s">
        <v>82</v>
      </c>
      <c r="C51" s="225" t="s">
        <v>68</v>
      </c>
      <c r="D51" s="226"/>
      <c r="E51" s="227"/>
      <c r="F51" s="18">
        <f>F52+F53+F54</f>
        <v>0</v>
      </c>
      <c r="G51" s="18"/>
      <c r="H51" s="18">
        <f>H52+H53+H54</f>
        <v>0</v>
      </c>
      <c r="I51" s="18"/>
      <c r="J51" s="18">
        <v>0</v>
      </c>
      <c r="K51" s="18">
        <v>0</v>
      </c>
      <c r="L51" s="18">
        <v>0</v>
      </c>
      <c r="M51" s="79">
        <f t="shared" si="5"/>
        <v>0</v>
      </c>
      <c r="N51" s="79">
        <f t="shared" si="3"/>
        <v>0</v>
      </c>
      <c r="O51" s="126" t="s">
        <v>560</v>
      </c>
      <c r="R51" s="73"/>
    </row>
    <row r="52" spans="1:19" s="7" customFormat="1" ht="13.5" customHeight="1">
      <c r="A52" s="117"/>
      <c r="B52" s="14"/>
      <c r="C52" s="18" t="s">
        <v>85</v>
      </c>
      <c r="D52" s="226" t="s">
        <v>167</v>
      </c>
      <c r="E52" s="227"/>
      <c r="F52" s="10">
        <v>0</v>
      </c>
      <c r="G52" s="18"/>
      <c r="H52" s="61"/>
      <c r="I52" s="61"/>
      <c r="J52" s="61">
        <v>0</v>
      </c>
      <c r="K52" s="61">
        <v>0</v>
      </c>
      <c r="L52" s="61">
        <v>0</v>
      </c>
      <c r="M52" s="79">
        <f t="shared" si="5"/>
        <v>0</v>
      </c>
      <c r="N52" s="79">
        <f t="shared" si="3"/>
        <v>0</v>
      </c>
      <c r="O52" s="126"/>
      <c r="R52" s="74"/>
    </row>
    <row r="53" spans="1:19" s="7" customFormat="1" ht="13.5" hidden="1" customHeight="1">
      <c r="A53" s="117"/>
      <c r="B53" s="14"/>
      <c r="C53" s="18"/>
      <c r="D53" s="226" t="s">
        <v>167</v>
      </c>
      <c r="E53" s="227"/>
      <c r="F53" s="10"/>
      <c r="G53" s="18"/>
      <c r="H53" s="61"/>
      <c r="I53" s="61"/>
      <c r="J53" s="61"/>
      <c r="K53" s="61"/>
      <c r="L53" s="61"/>
      <c r="M53" s="79" t="e">
        <f>F53+#REF!</f>
        <v>#REF!</v>
      </c>
      <c r="N53" s="79">
        <f t="shared" si="3"/>
        <v>0</v>
      </c>
      <c r="O53" s="126"/>
      <c r="R53" s="74"/>
    </row>
    <row r="54" spans="1:19" s="7" customFormat="1" ht="13.5" hidden="1" customHeight="1">
      <c r="A54" s="117"/>
      <c r="B54" s="14"/>
      <c r="C54" s="18"/>
      <c r="D54" s="228" t="s">
        <v>167</v>
      </c>
      <c r="E54" s="227"/>
      <c r="F54" s="10"/>
      <c r="G54" s="18"/>
      <c r="H54" s="61"/>
      <c r="I54" s="61"/>
      <c r="J54" s="61"/>
      <c r="K54" s="61"/>
      <c r="L54" s="61"/>
      <c r="M54" s="79" t="e">
        <f>F54+#REF!</f>
        <v>#REF!</v>
      </c>
      <c r="N54" s="79">
        <f t="shared" si="3"/>
        <v>0</v>
      </c>
      <c r="O54" s="126"/>
      <c r="R54" s="74"/>
    </row>
    <row r="55" spans="1:19" s="8" customFormat="1" ht="19.5" customHeight="1">
      <c r="A55" s="117"/>
      <c r="B55" s="19" t="s">
        <v>83</v>
      </c>
      <c r="C55" s="229" t="s">
        <v>69</v>
      </c>
      <c r="D55" s="230"/>
      <c r="E55" s="231"/>
      <c r="F55" s="6">
        <f>F25+F26+F27+F28+F29+F30+F31+F37+F38+F39+F43+F47+F51</f>
        <v>0</v>
      </c>
      <c r="G55" s="62">
        <f>G25+G26+G27+G28+G29+G30+G31+G37+G38+G39+G43+G47+G51</f>
        <v>0</v>
      </c>
      <c r="H55" s="62">
        <f>H25+H26+H27+H28+H29+H30+H31+H37+H38+H39+H43+H47+H51</f>
        <v>0</v>
      </c>
      <c r="I55" s="62"/>
      <c r="J55" s="62">
        <v>0</v>
      </c>
      <c r="K55" s="62">
        <v>0</v>
      </c>
      <c r="L55" s="62">
        <v>0</v>
      </c>
      <c r="M55" s="65">
        <f>F55</f>
        <v>0</v>
      </c>
      <c r="N55" s="65">
        <f t="shared" si="3"/>
        <v>0</v>
      </c>
      <c r="O55" s="128" t="s">
        <v>561</v>
      </c>
      <c r="R55" s="76"/>
    </row>
    <row r="56" spans="1:19" ht="13.5" customHeight="1">
      <c r="A56" s="117"/>
      <c r="B56" s="9" t="s">
        <v>86</v>
      </c>
      <c r="C56" s="225" t="s">
        <v>799</v>
      </c>
      <c r="D56" s="226"/>
      <c r="E56" s="227"/>
      <c r="F56" s="10"/>
      <c r="G56" s="18"/>
      <c r="H56" s="28">
        <v>0</v>
      </c>
      <c r="I56" s="28"/>
      <c r="J56" s="28">
        <v>0</v>
      </c>
      <c r="K56" s="28"/>
      <c r="L56" s="28">
        <v>0</v>
      </c>
      <c r="M56" s="79">
        <f>F56</f>
        <v>0</v>
      </c>
      <c r="N56" s="79">
        <f t="shared" si="3"/>
        <v>0</v>
      </c>
      <c r="O56" s="126" t="s">
        <v>562</v>
      </c>
      <c r="R56" s="73"/>
    </row>
    <row r="57" spans="1:19" ht="26.25" customHeight="1">
      <c r="A57" s="117"/>
      <c r="B57" s="9" t="s">
        <v>87</v>
      </c>
      <c r="C57" s="232" t="s">
        <v>667</v>
      </c>
      <c r="D57" s="233"/>
      <c r="E57" s="234"/>
      <c r="F57" s="10"/>
      <c r="G57" s="18"/>
      <c r="H57" s="28"/>
      <c r="I57" s="28"/>
      <c r="J57" s="28"/>
      <c r="K57" s="28"/>
      <c r="L57" s="28">
        <v>0</v>
      </c>
      <c r="M57" s="79">
        <f t="shared" ref="M57:M59" si="6">F57</f>
        <v>0</v>
      </c>
      <c r="N57" s="79">
        <f t="shared" si="3"/>
        <v>0</v>
      </c>
      <c r="O57" s="126" t="s">
        <v>563</v>
      </c>
      <c r="R57" s="73"/>
      <c r="S57" s="44"/>
    </row>
    <row r="58" spans="1:19" ht="13.5" customHeight="1">
      <c r="A58" s="117"/>
      <c r="B58" s="9" t="s">
        <v>89</v>
      </c>
      <c r="C58" s="225" t="s">
        <v>88</v>
      </c>
      <c r="D58" s="226"/>
      <c r="E58" s="227"/>
      <c r="F58" s="10">
        <v>0</v>
      </c>
      <c r="G58" s="18">
        <v>20000</v>
      </c>
      <c r="H58" s="18"/>
      <c r="I58" s="18">
        <v>20000</v>
      </c>
      <c r="J58" s="18"/>
      <c r="K58" s="18"/>
      <c r="L58" s="18">
        <v>0</v>
      </c>
      <c r="M58" s="79">
        <f t="shared" si="6"/>
        <v>0</v>
      </c>
      <c r="N58" s="79">
        <f t="shared" si="3"/>
        <v>20000</v>
      </c>
      <c r="O58" s="126" t="s">
        <v>564</v>
      </c>
      <c r="R58" s="73"/>
      <c r="S58" s="44"/>
    </row>
    <row r="59" spans="1:19" s="7" customFormat="1" ht="13.5" customHeight="1">
      <c r="A59" s="117"/>
      <c r="B59" s="14"/>
      <c r="C59" s="18" t="s">
        <v>85</v>
      </c>
      <c r="D59" s="228" t="s">
        <v>641</v>
      </c>
      <c r="E59" s="227"/>
      <c r="F59" s="10">
        <v>0</v>
      </c>
      <c r="G59" s="18">
        <v>20000</v>
      </c>
      <c r="H59" s="61"/>
      <c r="I59" s="61">
        <v>20000</v>
      </c>
      <c r="J59" s="61"/>
      <c r="K59" s="61"/>
      <c r="L59" s="61">
        <v>0</v>
      </c>
      <c r="M59" s="79">
        <f t="shared" si="6"/>
        <v>0</v>
      </c>
      <c r="N59" s="79">
        <f t="shared" si="3"/>
        <v>20000</v>
      </c>
      <c r="O59" s="126"/>
      <c r="R59" s="77"/>
      <c r="S59" s="46"/>
    </row>
    <row r="60" spans="1:19" s="7" customFormat="1" ht="13.5" hidden="1" customHeight="1">
      <c r="A60" s="117"/>
      <c r="B60" s="14"/>
      <c r="C60" s="18"/>
      <c r="D60" s="228" t="s">
        <v>167</v>
      </c>
      <c r="E60" s="227"/>
      <c r="F60" s="10"/>
      <c r="G60" s="18"/>
      <c r="H60" s="61"/>
      <c r="I60" s="61"/>
      <c r="J60" s="61"/>
      <c r="K60" s="61"/>
      <c r="L60" s="61"/>
      <c r="M60" s="79" t="e">
        <f>F60+#REF!</f>
        <v>#REF!</v>
      </c>
      <c r="N60" s="79">
        <f t="shared" si="3"/>
        <v>0</v>
      </c>
      <c r="O60" s="126"/>
      <c r="R60" s="74"/>
      <c r="S60" s="46"/>
    </row>
    <row r="61" spans="1:19" s="7" customFormat="1" ht="13.5" hidden="1" customHeight="1">
      <c r="A61" s="117"/>
      <c r="B61" s="14"/>
      <c r="C61" s="18"/>
      <c r="D61" s="228" t="s">
        <v>167</v>
      </c>
      <c r="E61" s="227"/>
      <c r="F61" s="10"/>
      <c r="G61" s="18"/>
      <c r="H61" s="61"/>
      <c r="I61" s="61"/>
      <c r="J61" s="61"/>
      <c r="K61" s="61"/>
      <c r="L61" s="61"/>
      <c r="M61" s="79" t="e">
        <f>F61+#REF!</f>
        <v>#REF!</v>
      </c>
      <c r="N61" s="79">
        <f t="shared" si="3"/>
        <v>0</v>
      </c>
      <c r="O61" s="126"/>
      <c r="R61" s="74"/>
      <c r="S61" s="46"/>
    </row>
    <row r="62" spans="1:19" s="7" customFormat="1" ht="13.5" hidden="1" customHeight="1">
      <c r="A62" s="117"/>
      <c r="B62" s="14"/>
      <c r="C62" s="34"/>
      <c r="D62" s="228" t="s">
        <v>167</v>
      </c>
      <c r="E62" s="227"/>
      <c r="F62" s="10"/>
      <c r="G62" s="18"/>
      <c r="H62" s="61"/>
      <c r="I62" s="61"/>
      <c r="J62" s="61"/>
      <c r="K62" s="61"/>
      <c r="L62" s="61"/>
      <c r="M62" s="79" t="e">
        <f>F62+#REF!</f>
        <v>#REF!</v>
      </c>
      <c r="N62" s="79">
        <f t="shared" si="3"/>
        <v>0</v>
      </c>
      <c r="O62" s="126"/>
      <c r="R62" s="74"/>
      <c r="S62" s="46"/>
    </row>
    <row r="63" spans="1:19" s="8" customFormat="1" ht="19.5" customHeight="1">
      <c r="A63" s="117"/>
      <c r="B63" s="19" t="s">
        <v>90</v>
      </c>
      <c r="C63" s="229" t="s">
        <v>91</v>
      </c>
      <c r="D63" s="230"/>
      <c r="E63" s="231"/>
      <c r="F63" s="6">
        <f>SUM(F56:F58)</f>
        <v>0</v>
      </c>
      <c r="G63" s="62">
        <f>G56+G57+G58</f>
        <v>20000</v>
      </c>
      <c r="H63" s="62">
        <f>H56+H57+H58</f>
        <v>0</v>
      </c>
      <c r="I63" s="62">
        <f>I56+I57+I58</f>
        <v>20000</v>
      </c>
      <c r="J63" s="62">
        <f>SUM(J56:J59)</f>
        <v>0</v>
      </c>
      <c r="K63" s="62">
        <f>K56+K57</f>
        <v>0</v>
      </c>
      <c r="L63" s="62">
        <v>0</v>
      </c>
      <c r="M63" s="65">
        <f t="shared" ref="M63:M66" si="7">F63</f>
        <v>0</v>
      </c>
      <c r="N63" s="78">
        <f t="shared" si="3"/>
        <v>20000</v>
      </c>
      <c r="O63" s="128" t="s">
        <v>565</v>
      </c>
      <c r="R63" s="76"/>
    </row>
    <row r="64" spans="1:19" s="8" customFormat="1" ht="19.5" customHeight="1">
      <c r="A64" s="117"/>
      <c r="B64" s="19" t="s">
        <v>93</v>
      </c>
      <c r="C64" s="229" t="s">
        <v>92</v>
      </c>
      <c r="D64" s="230"/>
      <c r="E64" s="231"/>
      <c r="F64" s="213">
        <f>F55+F63</f>
        <v>0</v>
      </c>
      <c r="G64" s="212">
        <f>G55+G63</f>
        <v>20000</v>
      </c>
      <c r="H64" s="212">
        <f>H55+H63</f>
        <v>0</v>
      </c>
      <c r="I64" s="212">
        <f>I55+I63</f>
        <v>20000</v>
      </c>
      <c r="J64" s="212">
        <f>J63</f>
        <v>0</v>
      </c>
      <c r="K64" s="212">
        <f>K63</f>
        <v>0</v>
      </c>
      <c r="L64" s="212">
        <v>0</v>
      </c>
      <c r="M64" s="214">
        <f t="shared" si="7"/>
        <v>0</v>
      </c>
      <c r="N64" s="214">
        <f t="shared" si="3"/>
        <v>20000</v>
      </c>
      <c r="O64" s="215" t="s">
        <v>566</v>
      </c>
      <c r="R64" s="76"/>
    </row>
    <row r="65" spans="1:18" s="8" customFormat="1" ht="30.75" customHeight="1">
      <c r="A65" s="117"/>
      <c r="B65" s="19" t="s">
        <v>94</v>
      </c>
      <c r="C65" s="229" t="s">
        <v>165</v>
      </c>
      <c r="D65" s="230"/>
      <c r="E65" s="231"/>
      <c r="F65" s="213">
        <v>0</v>
      </c>
      <c r="G65" s="212">
        <v>5000</v>
      </c>
      <c r="H65" s="212">
        <v>0</v>
      </c>
      <c r="I65" s="216">
        <v>5000</v>
      </c>
      <c r="J65" s="212">
        <f>J64</f>
        <v>0</v>
      </c>
      <c r="K65" s="216"/>
      <c r="L65" s="216">
        <v>0</v>
      </c>
      <c r="M65" s="217">
        <f t="shared" si="7"/>
        <v>0</v>
      </c>
      <c r="N65" s="214">
        <f t="shared" si="3"/>
        <v>5000</v>
      </c>
      <c r="O65" s="215" t="s">
        <v>567</v>
      </c>
      <c r="R65" s="76"/>
    </row>
    <row r="66" spans="1:18" ht="13.5" customHeight="1">
      <c r="A66" s="117"/>
      <c r="B66" s="9" t="s">
        <v>95</v>
      </c>
      <c r="C66" s="225" t="s">
        <v>47</v>
      </c>
      <c r="D66" s="226"/>
      <c r="E66" s="227"/>
      <c r="F66" s="10">
        <v>0</v>
      </c>
      <c r="G66" s="18"/>
      <c r="H66" s="18"/>
      <c r="I66" s="18"/>
      <c r="J66" s="18"/>
      <c r="K66" s="18"/>
      <c r="L66" s="18"/>
      <c r="M66" s="79">
        <f t="shared" si="7"/>
        <v>0</v>
      </c>
      <c r="N66" s="79">
        <f t="shared" si="3"/>
        <v>0</v>
      </c>
      <c r="O66" s="126" t="s">
        <v>568</v>
      </c>
      <c r="R66" s="73"/>
    </row>
    <row r="67" spans="1:18" s="7" customFormat="1" ht="13.5" customHeight="1">
      <c r="A67" s="117"/>
      <c r="B67" s="14"/>
      <c r="C67" s="18" t="s">
        <v>85</v>
      </c>
      <c r="D67" s="228" t="s">
        <v>639</v>
      </c>
      <c r="E67" s="227"/>
      <c r="F67" s="10"/>
      <c r="G67" s="18"/>
      <c r="H67" s="61"/>
      <c r="I67" s="61"/>
      <c r="J67" s="61"/>
      <c r="K67" s="61"/>
      <c r="L67" s="61"/>
      <c r="M67" s="79">
        <f t="shared" ref="M67:M78" si="8">F67</f>
        <v>0</v>
      </c>
      <c r="N67" s="79">
        <f t="shared" si="3"/>
        <v>0</v>
      </c>
      <c r="O67" s="127"/>
      <c r="R67" s="74"/>
    </row>
    <row r="68" spans="1:18" s="7" customFormat="1" ht="13.5" customHeight="1">
      <c r="A68" s="117"/>
      <c r="B68" s="14"/>
      <c r="C68" s="18"/>
      <c r="D68" s="228" t="s">
        <v>672</v>
      </c>
      <c r="E68" s="227"/>
      <c r="F68" s="10"/>
      <c r="G68" s="18"/>
      <c r="H68" s="61"/>
      <c r="I68" s="61"/>
      <c r="J68" s="61"/>
      <c r="K68" s="61"/>
      <c r="L68" s="61"/>
      <c r="M68" s="79">
        <f t="shared" si="8"/>
        <v>0</v>
      </c>
      <c r="N68" s="79">
        <f t="shared" si="3"/>
        <v>0</v>
      </c>
      <c r="O68" s="127"/>
      <c r="R68" s="74"/>
    </row>
    <row r="69" spans="1:18" s="7" customFormat="1" ht="13.5" customHeight="1">
      <c r="A69" s="117"/>
      <c r="B69" s="14"/>
      <c r="C69" s="34"/>
      <c r="D69" s="226" t="s">
        <v>673</v>
      </c>
      <c r="E69" s="227"/>
      <c r="F69" s="10"/>
      <c r="G69" s="18"/>
      <c r="H69" s="61"/>
      <c r="I69" s="61"/>
      <c r="J69" s="61"/>
      <c r="K69" s="61"/>
      <c r="L69" s="61"/>
      <c r="M69" s="79">
        <f t="shared" si="8"/>
        <v>0</v>
      </c>
      <c r="N69" s="79">
        <f t="shared" si="3"/>
        <v>0</v>
      </c>
      <c r="O69" s="127"/>
      <c r="R69" s="74"/>
    </row>
    <row r="70" spans="1:18" s="7" customFormat="1" ht="13.5" customHeight="1">
      <c r="A70" s="117"/>
      <c r="B70" s="14"/>
      <c r="C70" s="34"/>
      <c r="D70" s="226" t="s">
        <v>651</v>
      </c>
      <c r="E70" s="227"/>
      <c r="F70" s="10"/>
      <c r="G70" s="18"/>
      <c r="H70" s="61"/>
      <c r="I70" s="61"/>
      <c r="J70" s="61"/>
      <c r="K70" s="61"/>
      <c r="L70" s="61"/>
      <c r="M70" s="79">
        <f t="shared" si="8"/>
        <v>0</v>
      </c>
      <c r="N70" s="79">
        <f t="shared" si="3"/>
        <v>0</v>
      </c>
      <c r="O70" s="127"/>
      <c r="R70" s="74"/>
    </row>
    <row r="71" spans="1:18" s="7" customFormat="1" ht="13.5" customHeight="1">
      <c r="A71" s="117"/>
      <c r="B71" s="14"/>
      <c r="C71" s="34"/>
      <c r="D71" s="30" t="s">
        <v>801</v>
      </c>
      <c r="E71" s="36"/>
      <c r="F71" s="10"/>
      <c r="G71" s="18"/>
      <c r="H71" s="61"/>
      <c r="I71" s="61"/>
      <c r="J71" s="61"/>
      <c r="K71" s="61"/>
      <c r="L71" s="61"/>
      <c r="M71" s="79">
        <f t="shared" si="8"/>
        <v>0</v>
      </c>
      <c r="N71" s="79">
        <f t="shared" si="3"/>
        <v>0</v>
      </c>
      <c r="O71" s="127"/>
    </row>
    <row r="72" spans="1:18" ht="13.5" customHeight="1">
      <c r="A72" s="117"/>
      <c r="B72" s="9" t="s">
        <v>96</v>
      </c>
      <c r="C72" s="225" t="s">
        <v>168</v>
      </c>
      <c r="D72" s="226"/>
      <c r="E72" s="227"/>
      <c r="F72" s="10">
        <v>98633</v>
      </c>
      <c r="G72" s="18">
        <v>150000</v>
      </c>
      <c r="H72" s="18">
        <v>200000</v>
      </c>
      <c r="I72" s="18">
        <v>150000</v>
      </c>
      <c r="J72" s="18">
        <v>200000</v>
      </c>
      <c r="K72" s="18"/>
      <c r="L72" s="18"/>
      <c r="M72" s="79">
        <f t="shared" si="8"/>
        <v>98633</v>
      </c>
      <c r="N72" s="79">
        <f>SUM(I72:J72)</f>
        <v>350000</v>
      </c>
      <c r="O72" s="126" t="s">
        <v>569</v>
      </c>
    </row>
    <row r="73" spans="1:18" s="7" customFormat="1" ht="13.5" customHeight="1">
      <c r="A73" s="117"/>
      <c r="B73" s="14"/>
      <c r="C73" s="18" t="s">
        <v>85</v>
      </c>
      <c r="D73" s="42" t="s">
        <v>640</v>
      </c>
      <c r="E73" s="36"/>
      <c r="F73" s="10"/>
      <c r="G73" s="18"/>
      <c r="H73" s="61"/>
      <c r="I73" s="61"/>
      <c r="J73" s="61"/>
      <c r="K73" s="61"/>
      <c r="L73" s="61"/>
      <c r="M73" s="79">
        <f t="shared" si="8"/>
        <v>0</v>
      </c>
      <c r="N73" s="79">
        <f t="shared" si="3"/>
        <v>0</v>
      </c>
      <c r="O73" s="126"/>
    </row>
    <row r="74" spans="1:18" s="7" customFormat="1" ht="13.5" customHeight="1">
      <c r="A74" s="117"/>
      <c r="B74" s="14"/>
      <c r="C74" s="18"/>
      <c r="D74" s="42" t="s">
        <v>642</v>
      </c>
      <c r="E74" s="36"/>
      <c r="F74" s="10"/>
      <c r="G74" s="18"/>
      <c r="H74" s="61"/>
      <c r="I74" s="61"/>
      <c r="J74" s="61"/>
      <c r="K74" s="61"/>
      <c r="L74" s="61"/>
      <c r="M74" s="79">
        <f t="shared" si="8"/>
        <v>0</v>
      </c>
      <c r="N74" s="79">
        <f t="shared" si="3"/>
        <v>0</v>
      </c>
      <c r="O74" s="126"/>
    </row>
    <row r="75" spans="1:18" s="7" customFormat="1" ht="13.5" customHeight="1">
      <c r="A75" s="117"/>
      <c r="B75" s="14"/>
      <c r="C75" s="18"/>
      <c r="D75" s="228" t="s">
        <v>674</v>
      </c>
      <c r="E75" s="227"/>
      <c r="F75" s="10"/>
      <c r="G75" s="18"/>
      <c r="H75" s="61"/>
      <c r="I75" s="61"/>
      <c r="J75" s="61"/>
      <c r="K75" s="61"/>
      <c r="L75" s="61"/>
      <c r="M75" s="79">
        <f t="shared" si="8"/>
        <v>0</v>
      </c>
      <c r="N75" s="79">
        <f t="shared" si="3"/>
        <v>0</v>
      </c>
      <c r="O75" s="126"/>
    </row>
    <row r="76" spans="1:18" s="7" customFormat="1" ht="13.5" customHeight="1">
      <c r="A76" s="117"/>
      <c r="B76" s="14"/>
      <c r="C76" s="34"/>
      <c r="D76" s="226" t="s">
        <v>669</v>
      </c>
      <c r="E76" s="227"/>
      <c r="F76" s="10"/>
      <c r="G76" s="18"/>
      <c r="H76" s="61"/>
      <c r="I76" s="61"/>
      <c r="J76" s="61"/>
      <c r="K76" s="61"/>
      <c r="L76" s="61"/>
      <c r="M76" s="79">
        <f t="shared" si="8"/>
        <v>0</v>
      </c>
      <c r="N76" s="79">
        <f t="shared" si="3"/>
        <v>0</v>
      </c>
      <c r="O76" s="126"/>
    </row>
    <row r="77" spans="1:18" ht="13.5" customHeight="1">
      <c r="A77" s="117"/>
      <c r="B77" s="9" t="s">
        <v>97</v>
      </c>
      <c r="C77" s="225" t="s">
        <v>169</v>
      </c>
      <c r="D77" s="226"/>
      <c r="E77" s="227"/>
      <c r="F77" s="10"/>
      <c r="G77" s="18"/>
      <c r="H77" s="18"/>
      <c r="I77" s="18"/>
      <c r="J77" s="18"/>
      <c r="K77" s="18"/>
      <c r="L77" s="18"/>
      <c r="M77" s="79">
        <f t="shared" si="8"/>
        <v>0</v>
      </c>
      <c r="N77" s="79">
        <f t="shared" si="3"/>
        <v>0</v>
      </c>
      <c r="O77" s="126" t="s">
        <v>570</v>
      </c>
    </row>
    <row r="78" spans="1:18" s="7" customFormat="1" ht="13.5" customHeight="1">
      <c r="A78" s="117"/>
      <c r="B78" s="14"/>
      <c r="C78" s="18" t="s">
        <v>85</v>
      </c>
      <c r="D78" s="228" t="s">
        <v>167</v>
      </c>
      <c r="E78" s="227"/>
      <c r="F78" s="10"/>
      <c r="G78" s="18"/>
      <c r="H78" s="61"/>
      <c r="I78" s="61"/>
      <c r="J78" s="61"/>
      <c r="K78" s="61"/>
      <c r="L78" s="61"/>
      <c r="M78" s="79">
        <f t="shared" si="8"/>
        <v>0</v>
      </c>
      <c r="N78" s="79">
        <f t="shared" si="3"/>
        <v>0</v>
      </c>
      <c r="O78" s="126"/>
    </row>
    <row r="79" spans="1:18" s="7" customFormat="1" ht="13.5" hidden="1" customHeight="1">
      <c r="A79" s="117"/>
      <c r="B79" s="14"/>
      <c r="C79" s="18"/>
      <c r="D79" s="228" t="s">
        <v>167</v>
      </c>
      <c r="E79" s="227"/>
      <c r="F79" s="10"/>
      <c r="G79" s="18"/>
      <c r="H79" s="61"/>
      <c r="I79" s="61"/>
      <c r="J79" s="61"/>
      <c r="K79" s="61"/>
      <c r="L79" s="61"/>
      <c r="M79" s="79" t="e">
        <f>F79+#REF!</f>
        <v>#REF!</v>
      </c>
      <c r="N79" s="79">
        <f t="shared" ref="N79:N105" si="9">SUM(G79:H79)</f>
        <v>0</v>
      </c>
      <c r="O79" s="126"/>
    </row>
    <row r="80" spans="1:18" s="7" customFormat="1" ht="13.5" hidden="1" customHeight="1">
      <c r="A80" s="117"/>
      <c r="B80" s="14"/>
      <c r="C80" s="18"/>
      <c r="D80" s="228" t="s">
        <v>167</v>
      </c>
      <c r="E80" s="227"/>
      <c r="F80" s="10"/>
      <c r="G80" s="18"/>
      <c r="H80" s="61"/>
      <c r="I80" s="61"/>
      <c r="J80" s="61"/>
      <c r="K80" s="61"/>
      <c r="L80" s="61"/>
      <c r="M80" s="79" t="e">
        <f>F80+#REF!</f>
        <v>#REF!</v>
      </c>
      <c r="N80" s="79">
        <f t="shared" si="9"/>
        <v>0</v>
      </c>
      <c r="O80" s="126"/>
    </row>
    <row r="81" spans="1:15" ht="21" customHeight="1">
      <c r="A81" s="117"/>
      <c r="B81" s="19" t="s">
        <v>98</v>
      </c>
      <c r="C81" s="229" t="s">
        <v>170</v>
      </c>
      <c r="D81" s="230"/>
      <c r="E81" s="231"/>
      <c r="F81" s="6">
        <f>F66+F72+F77</f>
        <v>98633</v>
      </c>
      <c r="G81" s="62">
        <f>G66+G72+G77</f>
        <v>150000</v>
      </c>
      <c r="H81" s="62">
        <f>H66+H72+H77</f>
        <v>200000</v>
      </c>
      <c r="I81" s="62">
        <f>I66+I72+I77</f>
        <v>150000</v>
      </c>
      <c r="J81" s="62">
        <f>J66+J72+J77</f>
        <v>200000</v>
      </c>
      <c r="K81" s="62">
        <v>0</v>
      </c>
      <c r="L81" s="62">
        <f>L72</f>
        <v>0</v>
      </c>
      <c r="M81" s="65">
        <f>F81</f>
        <v>98633</v>
      </c>
      <c r="N81" s="65">
        <f>SUM(I81:J81)</f>
        <v>350000</v>
      </c>
      <c r="O81" s="128" t="s">
        <v>571</v>
      </c>
    </row>
    <row r="82" spans="1:15" ht="13.5" customHeight="1">
      <c r="A82" s="117"/>
      <c r="B82" s="9" t="s">
        <v>99</v>
      </c>
      <c r="C82" s="225" t="s">
        <v>171</v>
      </c>
      <c r="D82" s="226"/>
      <c r="E82" s="227"/>
      <c r="F82" s="10">
        <f>F83+F84</f>
        <v>0</v>
      </c>
      <c r="G82" s="18"/>
      <c r="H82" s="18">
        <f>H83+H84</f>
        <v>0</v>
      </c>
      <c r="I82" s="18"/>
      <c r="J82" s="18"/>
      <c r="K82" s="18"/>
      <c r="L82" s="18">
        <v>0</v>
      </c>
      <c r="M82" s="79">
        <f>F82</f>
        <v>0</v>
      </c>
      <c r="N82" s="79">
        <f t="shared" si="9"/>
        <v>0</v>
      </c>
      <c r="O82" s="126" t="s">
        <v>572</v>
      </c>
    </row>
    <row r="83" spans="1:15" s="7" customFormat="1" ht="13.5" customHeight="1">
      <c r="A83" s="117"/>
      <c r="B83" s="14"/>
      <c r="C83" s="18" t="s">
        <v>85</v>
      </c>
      <c r="D83" s="226" t="s">
        <v>652</v>
      </c>
      <c r="E83" s="227"/>
      <c r="F83" s="10"/>
      <c r="G83" s="18"/>
      <c r="H83" s="61"/>
      <c r="I83" s="61"/>
      <c r="J83" s="61"/>
      <c r="K83" s="61"/>
      <c r="L83" s="61"/>
      <c r="M83" s="79">
        <f t="shared" ref="M83:M87" si="10">F83</f>
        <v>0</v>
      </c>
      <c r="N83" s="79">
        <f t="shared" si="9"/>
        <v>0</v>
      </c>
      <c r="O83" s="126"/>
    </row>
    <row r="84" spans="1:15" s="7" customFormat="1" ht="13.5" customHeight="1">
      <c r="A84" s="117"/>
      <c r="B84" s="14"/>
      <c r="C84" s="18"/>
      <c r="D84" s="226" t="s">
        <v>803</v>
      </c>
      <c r="E84" s="227"/>
      <c r="F84" s="10"/>
      <c r="G84" s="18"/>
      <c r="H84" s="61"/>
      <c r="I84" s="61"/>
      <c r="J84" s="61"/>
      <c r="K84" s="61"/>
      <c r="L84" s="61"/>
      <c r="M84" s="79">
        <f t="shared" si="10"/>
        <v>0</v>
      </c>
      <c r="N84" s="79">
        <f t="shared" si="9"/>
        <v>0</v>
      </c>
      <c r="O84" s="126"/>
    </row>
    <row r="85" spans="1:15" ht="13.5" customHeight="1">
      <c r="A85" s="117"/>
      <c r="B85" s="9" t="s">
        <v>100</v>
      </c>
      <c r="C85" s="225" t="s">
        <v>48</v>
      </c>
      <c r="D85" s="226"/>
      <c r="E85" s="227"/>
      <c r="F85" s="10">
        <v>0</v>
      </c>
      <c r="G85" s="18"/>
      <c r="H85" s="18"/>
      <c r="I85" s="18"/>
      <c r="J85" s="18"/>
      <c r="K85" s="18"/>
      <c r="L85" s="18">
        <v>0</v>
      </c>
      <c r="M85" s="79">
        <f t="shared" si="10"/>
        <v>0</v>
      </c>
      <c r="N85" s="79">
        <f t="shared" si="9"/>
        <v>0</v>
      </c>
      <c r="O85" s="126" t="s">
        <v>573</v>
      </c>
    </row>
    <row r="86" spans="1:15" s="7" customFormat="1" ht="13.5" customHeight="1">
      <c r="A86" s="117"/>
      <c r="B86" s="14"/>
      <c r="C86" s="18" t="s">
        <v>85</v>
      </c>
      <c r="D86" s="226" t="s">
        <v>653</v>
      </c>
      <c r="E86" s="227"/>
      <c r="F86" s="10"/>
      <c r="G86" s="18"/>
      <c r="H86" s="61"/>
      <c r="I86" s="61"/>
      <c r="J86" s="61"/>
      <c r="K86" s="61"/>
      <c r="L86" s="61"/>
      <c r="M86" s="79">
        <f t="shared" si="10"/>
        <v>0</v>
      </c>
      <c r="N86" s="79">
        <f t="shared" si="9"/>
        <v>0</v>
      </c>
      <c r="O86" s="126"/>
    </row>
    <row r="87" spans="1:15" s="7" customFormat="1" ht="13.5" customHeight="1">
      <c r="A87" s="117"/>
      <c r="B87" s="14"/>
      <c r="C87" s="18"/>
      <c r="D87" s="30" t="s">
        <v>663</v>
      </c>
      <c r="E87" s="36"/>
      <c r="F87" s="10"/>
      <c r="G87" s="18"/>
      <c r="H87" s="61"/>
      <c r="I87" s="61"/>
      <c r="J87" s="61"/>
      <c r="K87" s="61"/>
      <c r="L87" s="61">
        <v>0</v>
      </c>
      <c r="M87" s="79">
        <f t="shared" si="10"/>
        <v>0</v>
      </c>
      <c r="N87" s="79">
        <f t="shared" si="9"/>
        <v>0</v>
      </c>
      <c r="O87" s="126"/>
    </row>
    <row r="88" spans="1:15" ht="24" customHeight="1">
      <c r="A88" s="117"/>
      <c r="B88" s="19" t="s">
        <v>101</v>
      </c>
      <c r="C88" s="229" t="s">
        <v>172</v>
      </c>
      <c r="D88" s="230"/>
      <c r="E88" s="231"/>
      <c r="F88" s="6">
        <f>F82+F85</f>
        <v>0</v>
      </c>
      <c r="G88" s="62">
        <f>G82+G85</f>
        <v>0</v>
      </c>
      <c r="H88" s="62">
        <f>H82+H85</f>
        <v>0</v>
      </c>
      <c r="I88" s="62">
        <v>0</v>
      </c>
      <c r="J88" s="62">
        <v>0</v>
      </c>
      <c r="K88" s="62">
        <v>0</v>
      </c>
      <c r="L88" s="62">
        <v>0</v>
      </c>
      <c r="M88" s="65">
        <f>F88</f>
        <v>0</v>
      </c>
      <c r="N88" s="65">
        <f t="shared" si="9"/>
        <v>0</v>
      </c>
      <c r="O88" s="128" t="s">
        <v>574</v>
      </c>
    </row>
    <row r="89" spans="1:15" ht="13.5" customHeight="1">
      <c r="A89" s="117"/>
      <c r="B89" s="9" t="s">
        <v>102</v>
      </c>
      <c r="C89" s="225" t="s">
        <v>173</v>
      </c>
      <c r="D89" s="226"/>
      <c r="E89" s="227"/>
      <c r="F89" s="10">
        <f>F90+F95+F100</f>
        <v>0</v>
      </c>
      <c r="G89" s="10"/>
      <c r="H89" s="10">
        <f>H90+H95+H100</f>
        <v>0</v>
      </c>
      <c r="I89" s="10"/>
      <c r="J89" s="10"/>
      <c r="K89" s="10"/>
      <c r="L89" s="10">
        <v>0</v>
      </c>
      <c r="M89" s="79">
        <f>F89</f>
        <v>0</v>
      </c>
      <c r="N89" s="79">
        <f t="shared" si="9"/>
        <v>0</v>
      </c>
      <c r="O89" s="126" t="s">
        <v>575</v>
      </c>
    </row>
    <row r="90" spans="1:15" s="7" customFormat="1" ht="13.5" customHeight="1">
      <c r="A90" s="117"/>
      <c r="B90" s="14"/>
      <c r="C90" s="18" t="s">
        <v>85</v>
      </c>
      <c r="D90" s="235" t="s">
        <v>643</v>
      </c>
      <c r="E90" s="236"/>
      <c r="F90" s="10">
        <f>F91+F92+F93+F94</f>
        <v>0</v>
      </c>
      <c r="G90" s="18"/>
      <c r="H90" s="18">
        <f>H91+H92+H93</f>
        <v>0</v>
      </c>
      <c r="I90" s="18"/>
      <c r="J90" s="18"/>
      <c r="K90" s="18"/>
      <c r="L90" s="18">
        <v>0</v>
      </c>
      <c r="M90" s="79">
        <f t="shared" ref="M90:M138" si="11">F90</f>
        <v>0</v>
      </c>
      <c r="N90" s="79">
        <f t="shared" si="9"/>
        <v>0</v>
      </c>
      <c r="O90" s="126"/>
    </row>
    <row r="91" spans="1:15" s="7" customFormat="1" ht="13.5" customHeight="1">
      <c r="A91" s="117"/>
      <c r="B91" s="14"/>
      <c r="C91" s="18"/>
      <c r="D91" s="30"/>
      <c r="E91" s="36"/>
      <c r="F91" s="10"/>
      <c r="G91" s="18"/>
      <c r="H91" s="61"/>
      <c r="I91" s="61"/>
      <c r="J91" s="61"/>
      <c r="K91" s="61"/>
      <c r="L91" s="61"/>
      <c r="M91" s="79">
        <f t="shared" si="11"/>
        <v>0</v>
      </c>
      <c r="N91" s="79">
        <f t="shared" si="9"/>
        <v>0</v>
      </c>
      <c r="O91" s="126"/>
    </row>
    <row r="92" spans="1:15" s="7" customFormat="1" ht="13.5" customHeight="1">
      <c r="A92" s="117"/>
      <c r="B92" s="14"/>
      <c r="C92" s="18"/>
      <c r="D92" s="30"/>
      <c r="E92" s="36"/>
      <c r="F92" s="10"/>
      <c r="G92" s="18"/>
      <c r="H92" s="61"/>
      <c r="I92" s="61"/>
      <c r="J92" s="61"/>
      <c r="K92" s="61"/>
      <c r="L92" s="61"/>
      <c r="M92" s="79">
        <f t="shared" si="11"/>
        <v>0</v>
      </c>
      <c r="N92" s="79">
        <f t="shared" si="9"/>
        <v>0</v>
      </c>
      <c r="O92" s="126"/>
    </row>
    <row r="93" spans="1:15" s="7" customFormat="1" ht="13.5" customHeight="1">
      <c r="A93" s="117"/>
      <c r="B93" s="14"/>
      <c r="C93" s="18"/>
      <c r="D93" s="30"/>
      <c r="E93" s="36"/>
      <c r="F93" s="10"/>
      <c r="G93" s="18"/>
      <c r="H93" s="61"/>
      <c r="I93" s="61"/>
      <c r="J93" s="61"/>
      <c r="K93" s="61"/>
      <c r="L93" s="61"/>
      <c r="M93" s="79">
        <f t="shared" si="11"/>
        <v>0</v>
      </c>
      <c r="N93" s="79">
        <f t="shared" si="9"/>
        <v>0</v>
      </c>
      <c r="O93" s="126"/>
    </row>
    <row r="94" spans="1:15" s="7" customFormat="1" ht="13.5" customHeight="1">
      <c r="A94" s="117"/>
      <c r="B94" s="14"/>
      <c r="C94" s="18"/>
      <c r="D94" s="42"/>
      <c r="E94" s="36"/>
      <c r="F94" s="10"/>
      <c r="G94" s="18"/>
      <c r="H94" s="61"/>
      <c r="I94" s="61"/>
      <c r="J94" s="61"/>
      <c r="K94" s="61"/>
      <c r="L94" s="61"/>
      <c r="M94" s="79">
        <f t="shared" si="11"/>
        <v>0</v>
      </c>
      <c r="N94" s="79">
        <f t="shared" si="9"/>
        <v>0</v>
      </c>
      <c r="O94" s="126"/>
    </row>
    <row r="95" spans="1:15" s="7" customFormat="1" ht="13.5" customHeight="1">
      <c r="A95" s="117"/>
      <c r="B95" s="14"/>
      <c r="C95" s="18"/>
      <c r="D95" s="235" t="s">
        <v>644</v>
      </c>
      <c r="E95" s="236"/>
      <c r="F95" s="10">
        <f>F96+F97+F98</f>
        <v>0</v>
      </c>
      <c r="G95" s="18"/>
      <c r="H95" s="18">
        <f>H96+H97+H98</f>
        <v>0</v>
      </c>
      <c r="I95" s="18"/>
      <c r="J95" s="18"/>
      <c r="K95" s="18"/>
      <c r="L95" s="18">
        <v>0</v>
      </c>
      <c r="M95" s="79">
        <f t="shared" si="11"/>
        <v>0</v>
      </c>
      <c r="N95" s="79">
        <f t="shared" si="9"/>
        <v>0</v>
      </c>
      <c r="O95" s="126"/>
    </row>
    <row r="96" spans="1:15" s="7" customFormat="1" ht="13.5" customHeight="1">
      <c r="A96" s="117"/>
      <c r="B96" s="14"/>
      <c r="C96" s="18"/>
      <c r="D96" s="30"/>
      <c r="E96" s="36"/>
      <c r="F96" s="10"/>
      <c r="G96" s="18"/>
      <c r="H96" s="61"/>
      <c r="I96" s="61"/>
      <c r="J96" s="61"/>
      <c r="K96" s="61"/>
      <c r="L96" s="61"/>
      <c r="M96" s="79">
        <f t="shared" si="11"/>
        <v>0</v>
      </c>
      <c r="N96" s="79">
        <f t="shared" si="9"/>
        <v>0</v>
      </c>
      <c r="O96" s="126"/>
    </row>
    <row r="97" spans="1:15" s="7" customFormat="1" ht="13.5" customHeight="1">
      <c r="A97" s="117"/>
      <c r="B97" s="14"/>
      <c r="C97" s="18"/>
      <c r="D97" s="30"/>
      <c r="E97" s="36"/>
      <c r="F97" s="10"/>
      <c r="G97" s="18"/>
      <c r="H97" s="61"/>
      <c r="I97" s="61"/>
      <c r="J97" s="61"/>
      <c r="K97" s="61"/>
      <c r="L97" s="61"/>
      <c r="M97" s="79">
        <f t="shared" si="11"/>
        <v>0</v>
      </c>
      <c r="N97" s="79">
        <f t="shared" si="9"/>
        <v>0</v>
      </c>
      <c r="O97" s="126"/>
    </row>
    <row r="98" spans="1:15" s="7" customFormat="1" ht="13.5" customHeight="1">
      <c r="A98" s="117"/>
      <c r="B98" s="14"/>
      <c r="C98" s="18"/>
      <c r="D98" s="30"/>
      <c r="E98" s="36"/>
      <c r="F98" s="10"/>
      <c r="G98" s="18"/>
      <c r="H98" s="61"/>
      <c r="I98" s="61"/>
      <c r="J98" s="61"/>
      <c r="K98" s="61"/>
      <c r="L98" s="61"/>
      <c r="M98" s="79">
        <f t="shared" si="11"/>
        <v>0</v>
      </c>
      <c r="N98" s="79">
        <f t="shared" si="9"/>
        <v>0</v>
      </c>
      <c r="O98" s="126"/>
    </row>
    <row r="99" spans="1:15" s="7" customFormat="1" ht="13.5" customHeight="1">
      <c r="A99" s="117"/>
      <c r="B99" s="14"/>
      <c r="C99" s="18"/>
      <c r="D99" s="42"/>
      <c r="E99" s="36"/>
      <c r="F99" s="10"/>
      <c r="G99" s="18"/>
      <c r="H99" s="61"/>
      <c r="I99" s="61"/>
      <c r="J99" s="61"/>
      <c r="K99" s="61"/>
      <c r="L99" s="61"/>
      <c r="M99" s="79">
        <f t="shared" si="11"/>
        <v>0</v>
      </c>
      <c r="N99" s="79">
        <f t="shared" si="9"/>
        <v>0</v>
      </c>
      <c r="O99" s="126"/>
    </row>
    <row r="100" spans="1:15" s="7" customFormat="1" ht="13.5" customHeight="1">
      <c r="A100" s="117"/>
      <c r="B100" s="14"/>
      <c r="C100" s="34"/>
      <c r="D100" s="235" t="s">
        <v>645</v>
      </c>
      <c r="E100" s="236"/>
      <c r="F100" s="10">
        <f>F101+F102+F103</f>
        <v>0</v>
      </c>
      <c r="G100" s="18"/>
      <c r="H100" s="18">
        <f>H101+H102+H103</f>
        <v>0</v>
      </c>
      <c r="I100" s="18"/>
      <c r="J100" s="18"/>
      <c r="K100" s="18"/>
      <c r="L100" s="18">
        <v>0</v>
      </c>
      <c r="M100" s="79">
        <f t="shared" si="11"/>
        <v>0</v>
      </c>
      <c r="N100" s="79">
        <f t="shared" si="9"/>
        <v>0</v>
      </c>
      <c r="O100" s="126"/>
    </row>
    <row r="101" spans="1:15" s="7" customFormat="1" ht="13.5" customHeight="1">
      <c r="A101" s="117"/>
      <c r="B101" s="14"/>
      <c r="C101" s="34"/>
      <c r="D101" s="30"/>
      <c r="E101" s="36"/>
      <c r="F101" s="10"/>
      <c r="G101" s="18"/>
      <c r="H101" s="61"/>
      <c r="I101" s="61"/>
      <c r="J101" s="61"/>
      <c r="K101" s="61"/>
      <c r="L101" s="61"/>
      <c r="M101" s="79">
        <f t="shared" si="11"/>
        <v>0</v>
      </c>
      <c r="N101" s="79">
        <f t="shared" si="9"/>
        <v>0</v>
      </c>
      <c r="O101" s="126"/>
    </row>
    <row r="102" spans="1:15" s="7" customFormat="1" ht="13.5" customHeight="1">
      <c r="A102" s="117"/>
      <c r="B102" s="14"/>
      <c r="C102" s="34"/>
      <c r="D102" s="30"/>
      <c r="E102" s="36"/>
      <c r="F102" s="10"/>
      <c r="G102" s="18"/>
      <c r="H102" s="61"/>
      <c r="I102" s="61"/>
      <c r="J102" s="61"/>
      <c r="K102" s="61"/>
      <c r="L102" s="61"/>
      <c r="M102" s="79">
        <f t="shared" si="11"/>
        <v>0</v>
      </c>
      <c r="N102" s="79">
        <f t="shared" si="9"/>
        <v>0</v>
      </c>
      <c r="O102" s="126"/>
    </row>
    <row r="103" spans="1:15" s="7" customFormat="1" ht="13.5" customHeight="1">
      <c r="A103" s="117"/>
      <c r="B103" s="14"/>
      <c r="C103" s="34"/>
      <c r="D103" s="30"/>
      <c r="E103" s="36"/>
      <c r="F103" s="10"/>
      <c r="G103" s="18"/>
      <c r="H103" s="61"/>
      <c r="I103" s="61"/>
      <c r="J103" s="61"/>
      <c r="K103" s="61"/>
      <c r="L103" s="61"/>
      <c r="M103" s="79">
        <f t="shared" si="11"/>
        <v>0</v>
      </c>
      <c r="N103" s="79">
        <f t="shared" si="9"/>
        <v>0</v>
      </c>
      <c r="O103" s="126"/>
    </row>
    <row r="104" spans="1:15" s="7" customFormat="1" ht="13.5" customHeight="1">
      <c r="A104" s="117"/>
      <c r="B104" s="14"/>
      <c r="C104" s="34"/>
      <c r="D104" s="42"/>
      <c r="E104" s="36"/>
      <c r="F104" s="10"/>
      <c r="G104" s="18"/>
      <c r="H104" s="61"/>
      <c r="I104" s="61"/>
      <c r="J104" s="61"/>
      <c r="K104" s="61"/>
      <c r="L104" s="61"/>
      <c r="M104" s="79">
        <f t="shared" si="11"/>
        <v>0</v>
      </c>
      <c r="N104" s="79">
        <f t="shared" si="9"/>
        <v>0</v>
      </c>
      <c r="O104" s="126"/>
    </row>
    <row r="105" spans="1:15" ht="13.5" customHeight="1">
      <c r="A105" s="117"/>
      <c r="B105" s="9" t="s">
        <v>103</v>
      </c>
      <c r="C105" s="225" t="s">
        <v>19</v>
      </c>
      <c r="D105" s="226"/>
      <c r="E105" s="227"/>
      <c r="F105" s="10">
        <v>0</v>
      </c>
      <c r="G105" s="18"/>
      <c r="H105" s="28">
        <v>0</v>
      </c>
      <c r="I105" s="28"/>
      <c r="J105" s="28"/>
      <c r="K105" s="28"/>
      <c r="L105" s="28"/>
      <c r="M105" s="79">
        <f t="shared" si="11"/>
        <v>0</v>
      </c>
      <c r="N105" s="79">
        <f t="shared" si="9"/>
        <v>0</v>
      </c>
      <c r="O105" s="126" t="s">
        <v>576</v>
      </c>
    </row>
    <row r="106" spans="1:15" ht="13.5" customHeight="1">
      <c r="A106" s="117"/>
      <c r="B106" s="9" t="s">
        <v>104</v>
      </c>
      <c r="C106" s="225" t="s">
        <v>20</v>
      </c>
      <c r="D106" s="226"/>
      <c r="E106" s="227"/>
      <c r="F106" s="10"/>
      <c r="G106" s="18"/>
      <c r="H106" s="18">
        <v>30000</v>
      </c>
      <c r="I106" s="18"/>
      <c r="J106" s="18">
        <v>60000</v>
      </c>
      <c r="K106" s="18"/>
      <c r="L106" s="18"/>
      <c r="M106" s="79">
        <f t="shared" si="11"/>
        <v>0</v>
      </c>
      <c r="N106" s="79">
        <f>SUM(I106+J106)</f>
        <v>60000</v>
      </c>
      <c r="O106" s="126" t="s">
        <v>577</v>
      </c>
    </row>
    <row r="107" spans="1:15" s="7" customFormat="1" ht="13.5" customHeight="1">
      <c r="A107" s="117"/>
      <c r="B107" s="14"/>
      <c r="C107" s="18" t="s">
        <v>85</v>
      </c>
      <c r="D107" s="228" t="s">
        <v>808</v>
      </c>
      <c r="E107" s="227"/>
      <c r="F107" s="10"/>
      <c r="G107" s="18"/>
      <c r="H107" s="61">
        <v>0</v>
      </c>
      <c r="I107" s="61"/>
      <c r="J107" s="61"/>
      <c r="K107" s="61"/>
      <c r="L107" s="61"/>
      <c r="M107" s="79">
        <f t="shared" si="11"/>
        <v>0</v>
      </c>
      <c r="N107" s="79">
        <f t="shared" ref="N107:N141" si="12">SUM(I107+J107)</f>
        <v>0</v>
      </c>
      <c r="O107" s="126"/>
    </row>
    <row r="108" spans="1:15" s="7" customFormat="1" ht="13.5" hidden="1" customHeight="1">
      <c r="A108" s="117"/>
      <c r="B108" s="14"/>
      <c r="C108" s="18"/>
      <c r="D108" s="228"/>
      <c r="E108" s="227"/>
      <c r="F108" s="10"/>
      <c r="G108" s="18"/>
      <c r="H108" s="61"/>
      <c r="I108" s="61"/>
      <c r="J108" s="61"/>
      <c r="K108" s="61"/>
      <c r="L108" s="61"/>
      <c r="M108" s="79">
        <f t="shared" si="11"/>
        <v>0</v>
      </c>
      <c r="N108" s="79">
        <f t="shared" si="12"/>
        <v>0</v>
      </c>
      <c r="O108" s="126"/>
    </row>
    <row r="109" spans="1:15" s="7" customFormat="1" ht="13.5" hidden="1" customHeight="1">
      <c r="A109" s="117"/>
      <c r="B109" s="14"/>
      <c r="C109" s="18"/>
      <c r="D109" s="228" t="s">
        <v>167</v>
      </c>
      <c r="E109" s="227"/>
      <c r="F109" s="10"/>
      <c r="G109" s="18"/>
      <c r="H109" s="61"/>
      <c r="I109" s="61"/>
      <c r="J109" s="61"/>
      <c r="K109" s="61"/>
      <c r="L109" s="61"/>
      <c r="M109" s="79">
        <f t="shared" si="11"/>
        <v>0</v>
      </c>
      <c r="N109" s="79">
        <f t="shared" si="12"/>
        <v>0</v>
      </c>
      <c r="O109" s="126"/>
    </row>
    <row r="110" spans="1:15" s="7" customFormat="1" ht="13.5" hidden="1" customHeight="1">
      <c r="A110" s="117"/>
      <c r="B110" s="14"/>
      <c r="C110" s="34"/>
      <c r="D110" s="228" t="s">
        <v>167</v>
      </c>
      <c r="E110" s="227"/>
      <c r="F110" s="10"/>
      <c r="G110" s="18"/>
      <c r="H110" s="61"/>
      <c r="I110" s="61"/>
      <c r="J110" s="61"/>
      <c r="K110" s="61"/>
      <c r="L110" s="61"/>
      <c r="M110" s="79">
        <f t="shared" si="11"/>
        <v>0</v>
      </c>
      <c r="N110" s="79">
        <f t="shared" si="12"/>
        <v>0</v>
      </c>
      <c r="O110" s="126"/>
    </row>
    <row r="111" spans="1:15" s="7" customFormat="1" ht="13.5" hidden="1" customHeight="1">
      <c r="A111" s="117"/>
      <c r="B111" s="14"/>
      <c r="C111" s="34"/>
      <c r="D111" s="228" t="s">
        <v>167</v>
      </c>
      <c r="E111" s="227"/>
      <c r="F111" s="10"/>
      <c r="G111" s="18"/>
      <c r="H111" s="61"/>
      <c r="I111" s="61"/>
      <c r="J111" s="61"/>
      <c r="K111" s="61"/>
      <c r="L111" s="61"/>
      <c r="M111" s="79">
        <f t="shared" si="11"/>
        <v>0</v>
      </c>
      <c r="N111" s="79">
        <f t="shared" si="12"/>
        <v>0</v>
      </c>
      <c r="O111" s="126"/>
    </row>
    <row r="112" spans="1:15" ht="13.5" customHeight="1">
      <c r="A112" s="117"/>
      <c r="B112" s="9" t="s">
        <v>105</v>
      </c>
      <c r="C112" s="225" t="s">
        <v>174</v>
      </c>
      <c r="D112" s="226"/>
      <c r="E112" s="227"/>
      <c r="F112" s="10"/>
      <c r="G112" s="18"/>
      <c r="H112" s="18"/>
      <c r="I112" s="18"/>
      <c r="J112" s="18"/>
      <c r="K112" s="18"/>
      <c r="L112" s="18"/>
      <c r="M112" s="79">
        <f t="shared" si="11"/>
        <v>0</v>
      </c>
      <c r="N112" s="79">
        <f t="shared" si="12"/>
        <v>0</v>
      </c>
      <c r="O112" s="126" t="s">
        <v>578</v>
      </c>
    </row>
    <row r="113" spans="1:15" s="7" customFormat="1" ht="13.5" customHeight="1">
      <c r="A113" s="117"/>
      <c r="B113" s="14"/>
      <c r="C113" s="18" t="s">
        <v>85</v>
      </c>
      <c r="D113" s="226" t="s">
        <v>678</v>
      </c>
      <c r="E113" s="227"/>
      <c r="F113" s="10"/>
      <c r="G113" s="18"/>
      <c r="H113" s="61"/>
      <c r="I113" s="61"/>
      <c r="J113" s="61"/>
      <c r="K113" s="61"/>
      <c r="L113" s="61"/>
      <c r="M113" s="79">
        <f t="shared" si="11"/>
        <v>0</v>
      </c>
      <c r="N113" s="79">
        <f t="shared" si="12"/>
        <v>0</v>
      </c>
      <c r="O113" s="126"/>
    </row>
    <row r="114" spans="1:15" s="7" customFormat="1" ht="13.5" hidden="1" customHeight="1">
      <c r="A114" s="117"/>
      <c r="B114" s="14"/>
      <c r="C114" s="18"/>
      <c r="D114" s="228"/>
      <c r="E114" s="227"/>
      <c r="F114" s="10"/>
      <c r="G114" s="18"/>
      <c r="H114" s="61"/>
      <c r="I114" s="61"/>
      <c r="J114" s="61"/>
      <c r="K114" s="61"/>
      <c r="L114" s="61"/>
      <c r="M114" s="79">
        <f t="shared" si="11"/>
        <v>0</v>
      </c>
      <c r="N114" s="79">
        <f t="shared" si="12"/>
        <v>0</v>
      </c>
      <c r="O114" s="126"/>
    </row>
    <row r="115" spans="1:15" s="7" customFormat="1" ht="13.5" hidden="1" customHeight="1">
      <c r="A115" s="117"/>
      <c r="B115" s="14"/>
      <c r="C115" s="18"/>
      <c r="D115" s="228"/>
      <c r="E115" s="227"/>
      <c r="F115" s="10"/>
      <c r="G115" s="18"/>
      <c r="H115" s="61"/>
      <c r="I115" s="61"/>
      <c r="J115" s="61"/>
      <c r="K115" s="61"/>
      <c r="L115" s="61"/>
      <c r="M115" s="79">
        <f t="shared" si="11"/>
        <v>0</v>
      </c>
      <c r="N115" s="79">
        <f t="shared" si="12"/>
        <v>0</v>
      </c>
      <c r="O115" s="126"/>
    </row>
    <row r="116" spans="1:15" s="7" customFormat="1" ht="13.5" hidden="1" customHeight="1">
      <c r="A116" s="117"/>
      <c r="B116" s="14"/>
      <c r="C116" s="34"/>
      <c r="D116" s="228"/>
      <c r="E116" s="227"/>
      <c r="F116" s="10"/>
      <c r="G116" s="18"/>
      <c r="H116" s="61"/>
      <c r="I116" s="61"/>
      <c r="J116" s="61"/>
      <c r="K116" s="61"/>
      <c r="L116" s="61"/>
      <c r="M116" s="79">
        <f t="shared" si="11"/>
        <v>0</v>
      </c>
      <c r="N116" s="79">
        <f t="shared" si="12"/>
        <v>0</v>
      </c>
      <c r="O116" s="126"/>
    </row>
    <row r="117" spans="1:15" s="7" customFormat="1" ht="13.5" hidden="1" customHeight="1">
      <c r="A117" s="117"/>
      <c r="B117" s="14"/>
      <c r="C117" s="34"/>
      <c r="D117" s="228"/>
      <c r="E117" s="227"/>
      <c r="F117" s="10"/>
      <c r="G117" s="18"/>
      <c r="H117" s="61"/>
      <c r="I117" s="61"/>
      <c r="J117" s="61"/>
      <c r="K117" s="61"/>
      <c r="L117" s="61"/>
      <c r="M117" s="79">
        <f t="shared" si="11"/>
        <v>0</v>
      </c>
      <c r="N117" s="79">
        <f t="shared" si="12"/>
        <v>0</v>
      </c>
      <c r="O117" s="126"/>
    </row>
    <row r="118" spans="1:15" s="7" customFormat="1" ht="13.5" hidden="1" customHeight="1">
      <c r="A118" s="117"/>
      <c r="B118" s="14"/>
      <c r="C118" s="34"/>
      <c r="D118" s="228"/>
      <c r="E118" s="227"/>
      <c r="F118" s="10"/>
      <c r="G118" s="18"/>
      <c r="H118" s="61"/>
      <c r="I118" s="61"/>
      <c r="J118" s="61"/>
      <c r="K118" s="61"/>
      <c r="L118" s="61"/>
      <c r="M118" s="79">
        <f t="shared" si="11"/>
        <v>0</v>
      </c>
      <c r="N118" s="79">
        <f t="shared" si="12"/>
        <v>0</v>
      </c>
      <c r="O118" s="126"/>
    </row>
    <row r="119" spans="1:15" s="7" customFormat="1" ht="13.5" hidden="1" customHeight="1">
      <c r="A119" s="117"/>
      <c r="B119" s="14"/>
      <c r="C119" s="34"/>
      <c r="D119" s="228"/>
      <c r="E119" s="227"/>
      <c r="F119" s="10"/>
      <c r="G119" s="18"/>
      <c r="H119" s="61"/>
      <c r="I119" s="61"/>
      <c r="J119" s="61"/>
      <c r="K119" s="61"/>
      <c r="L119" s="61"/>
      <c r="M119" s="79">
        <f t="shared" si="11"/>
        <v>0</v>
      </c>
      <c r="N119" s="79">
        <f t="shared" si="12"/>
        <v>0</v>
      </c>
      <c r="O119" s="126"/>
    </row>
    <row r="120" spans="1:15" ht="13.5" customHeight="1">
      <c r="A120" s="117"/>
      <c r="B120" s="9" t="s">
        <v>106</v>
      </c>
      <c r="C120" s="225" t="s">
        <v>175</v>
      </c>
      <c r="D120" s="226"/>
      <c r="E120" s="227"/>
      <c r="F120" s="10">
        <f>F121+F122+F123</f>
        <v>0</v>
      </c>
      <c r="G120" s="18"/>
      <c r="H120" s="18">
        <f>H121+H122+H123</f>
        <v>0</v>
      </c>
      <c r="I120" s="18"/>
      <c r="J120" s="18"/>
      <c r="K120" s="18"/>
      <c r="L120" s="18"/>
      <c r="M120" s="79">
        <f t="shared" si="11"/>
        <v>0</v>
      </c>
      <c r="N120" s="79">
        <f t="shared" si="12"/>
        <v>0</v>
      </c>
      <c r="O120" s="126" t="s">
        <v>579</v>
      </c>
    </row>
    <row r="121" spans="1:15" s="7" customFormat="1" ht="13.5" customHeight="1">
      <c r="A121" s="117"/>
      <c r="B121" s="14"/>
      <c r="C121" s="18" t="s">
        <v>85</v>
      </c>
      <c r="D121" s="226" t="s">
        <v>654</v>
      </c>
      <c r="E121" s="227"/>
      <c r="F121" s="10"/>
      <c r="G121" s="18"/>
      <c r="H121" s="61"/>
      <c r="I121" s="61"/>
      <c r="J121" s="61"/>
      <c r="K121" s="61"/>
      <c r="L121" s="61"/>
      <c r="M121" s="79">
        <f t="shared" si="11"/>
        <v>0</v>
      </c>
      <c r="N121" s="79">
        <f t="shared" si="12"/>
        <v>0</v>
      </c>
      <c r="O121" s="126"/>
    </row>
    <row r="122" spans="1:15" s="7" customFormat="1" ht="13.5" hidden="1" customHeight="1">
      <c r="A122" s="117"/>
      <c r="B122" s="14"/>
      <c r="C122" s="18"/>
      <c r="D122" s="228" t="s">
        <v>167</v>
      </c>
      <c r="E122" s="227"/>
      <c r="F122" s="10"/>
      <c r="G122" s="18"/>
      <c r="H122" s="61"/>
      <c r="I122" s="61"/>
      <c r="J122" s="61"/>
      <c r="K122" s="61"/>
      <c r="L122" s="61"/>
      <c r="M122" s="79">
        <f t="shared" si="11"/>
        <v>0</v>
      </c>
      <c r="N122" s="79">
        <f t="shared" si="12"/>
        <v>0</v>
      </c>
      <c r="O122" s="126"/>
    </row>
    <row r="123" spans="1:15" s="7" customFormat="1" ht="13.5" hidden="1" customHeight="1">
      <c r="A123" s="117"/>
      <c r="B123" s="14"/>
      <c r="C123" s="18"/>
      <c r="D123" s="228" t="s">
        <v>167</v>
      </c>
      <c r="E123" s="227"/>
      <c r="F123" s="10"/>
      <c r="G123" s="18"/>
      <c r="H123" s="61"/>
      <c r="I123" s="61"/>
      <c r="J123" s="61"/>
      <c r="K123" s="61"/>
      <c r="L123" s="61"/>
      <c r="M123" s="79">
        <f t="shared" si="11"/>
        <v>0</v>
      </c>
      <c r="N123" s="79">
        <f t="shared" si="12"/>
        <v>0</v>
      </c>
      <c r="O123" s="126"/>
    </row>
    <row r="124" spans="1:15" ht="13.5" customHeight="1">
      <c r="A124" s="117"/>
      <c r="B124" s="9" t="s">
        <v>107</v>
      </c>
      <c r="C124" s="225" t="s">
        <v>176</v>
      </c>
      <c r="D124" s="226"/>
      <c r="E124" s="227"/>
      <c r="F124" s="10"/>
      <c r="G124" s="18"/>
      <c r="H124" s="18"/>
      <c r="I124" s="18"/>
      <c r="J124" s="18"/>
      <c r="K124" s="18"/>
      <c r="L124" s="18"/>
      <c r="M124" s="79">
        <f t="shared" si="11"/>
        <v>0</v>
      </c>
      <c r="N124" s="79">
        <f t="shared" si="12"/>
        <v>0</v>
      </c>
      <c r="O124" s="126" t="s">
        <v>580</v>
      </c>
    </row>
    <row r="125" spans="1:15" s="7" customFormat="1" ht="13.5" customHeight="1">
      <c r="A125" s="117"/>
      <c r="B125" s="14"/>
      <c r="C125" s="18" t="s">
        <v>85</v>
      </c>
      <c r="D125" s="226" t="s">
        <v>676</v>
      </c>
      <c r="E125" s="227"/>
      <c r="F125" s="10">
        <v>0</v>
      </c>
      <c r="G125" s="18"/>
      <c r="H125" s="61"/>
      <c r="I125" s="61"/>
      <c r="J125" s="61"/>
      <c r="K125" s="61"/>
      <c r="L125" s="61"/>
      <c r="M125" s="79">
        <f t="shared" si="11"/>
        <v>0</v>
      </c>
      <c r="N125" s="79">
        <f t="shared" si="12"/>
        <v>0</v>
      </c>
      <c r="O125" s="126"/>
    </row>
    <row r="126" spans="1:15" s="7" customFormat="1" ht="13.5" customHeight="1">
      <c r="A126" s="117"/>
      <c r="B126" s="14"/>
      <c r="C126" s="18"/>
      <c r="D126" s="226" t="s">
        <v>677</v>
      </c>
      <c r="E126" s="227"/>
      <c r="F126" s="10"/>
      <c r="G126" s="18"/>
      <c r="H126" s="61"/>
      <c r="I126" s="61"/>
      <c r="J126" s="61"/>
      <c r="K126" s="61"/>
      <c r="L126" s="61"/>
      <c r="M126" s="79">
        <f t="shared" si="11"/>
        <v>0</v>
      </c>
      <c r="N126" s="79">
        <f t="shared" si="12"/>
        <v>0</v>
      </c>
      <c r="O126" s="126"/>
    </row>
    <row r="127" spans="1:15" s="7" customFormat="1" ht="13.5" customHeight="1">
      <c r="A127" s="117"/>
      <c r="B127" s="14"/>
      <c r="C127" s="18"/>
      <c r="D127" s="226" t="s">
        <v>671</v>
      </c>
      <c r="E127" s="227"/>
      <c r="F127" s="10"/>
      <c r="G127" s="18"/>
      <c r="H127" s="61"/>
      <c r="I127" s="61"/>
      <c r="J127" s="61"/>
      <c r="K127" s="61"/>
      <c r="L127" s="61"/>
      <c r="M127" s="79">
        <f t="shared" si="11"/>
        <v>0</v>
      </c>
      <c r="N127" s="79">
        <f t="shared" si="12"/>
        <v>0</v>
      </c>
      <c r="O127" s="126"/>
    </row>
    <row r="128" spans="1:15" s="7" customFormat="1" ht="13.5" hidden="1" customHeight="1">
      <c r="A128" s="117"/>
      <c r="B128" s="14"/>
      <c r="C128" s="34"/>
      <c r="D128" s="228"/>
      <c r="E128" s="227"/>
      <c r="F128" s="10"/>
      <c r="G128" s="18"/>
      <c r="H128" s="61"/>
      <c r="I128" s="61"/>
      <c r="J128" s="61"/>
      <c r="K128" s="61"/>
      <c r="L128" s="61"/>
      <c r="M128" s="79">
        <f t="shared" si="11"/>
        <v>0</v>
      </c>
      <c r="N128" s="79">
        <f t="shared" si="12"/>
        <v>0</v>
      </c>
      <c r="O128" s="126"/>
    </row>
    <row r="129" spans="1:15" s="7" customFormat="1" ht="13.5" hidden="1" customHeight="1">
      <c r="A129" s="117"/>
      <c r="B129" s="14"/>
      <c r="C129" s="34"/>
      <c r="D129" s="228"/>
      <c r="E129" s="227"/>
      <c r="F129" s="10"/>
      <c r="G129" s="18"/>
      <c r="H129" s="61"/>
      <c r="I129" s="61"/>
      <c r="J129" s="61"/>
      <c r="K129" s="61"/>
      <c r="L129" s="61"/>
      <c r="M129" s="79">
        <f t="shared" si="11"/>
        <v>0</v>
      </c>
      <c r="N129" s="79">
        <f t="shared" si="12"/>
        <v>0</v>
      </c>
      <c r="O129" s="126"/>
    </row>
    <row r="130" spans="1:15" s="7" customFormat="1" ht="13.5" hidden="1" customHeight="1">
      <c r="A130" s="117"/>
      <c r="B130" s="14"/>
      <c r="C130" s="34"/>
      <c r="D130" s="228"/>
      <c r="E130" s="227"/>
      <c r="F130" s="10"/>
      <c r="G130" s="18"/>
      <c r="H130" s="61"/>
      <c r="I130" s="61"/>
      <c r="J130" s="61"/>
      <c r="K130" s="61"/>
      <c r="L130" s="61"/>
      <c r="M130" s="79">
        <f t="shared" si="11"/>
        <v>0</v>
      </c>
      <c r="N130" s="79">
        <f t="shared" si="12"/>
        <v>0</v>
      </c>
      <c r="O130" s="126"/>
    </row>
    <row r="131" spans="1:15" ht="13.5" customHeight="1">
      <c r="A131" s="117"/>
      <c r="B131" s="9" t="s">
        <v>108</v>
      </c>
      <c r="C131" s="225" t="s">
        <v>177</v>
      </c>
      <c r="D131" s="226"/>
      <c r="E131" s="227"/>
      <c r="F131" s="10">
        <v>19590</v>
      </c>
      <c r="G131" s="18">
        <v>50000</v>
      </c>
      <c r="H131" s="18">
        <v>35000</v>
      </c>
      <c r="I131" s="18">
        <v>75000</v>
      </c>
      <c r="J131" s="18">
        <v>75000</v>
      </c>
      <c r="K131" s="18"/>
      <c r="L131" s="18"/>
      <c r="M131" s="79">
        <f t="shared" si="11"/>
        <v>19590</v>
      </c>
      <c r="N131" s="79">
        <f t="shared" si="12"/>
        <v>150000</v>
      </c>
      <c r="O131" s="126" t="s">
        <v>581</v>
      </c>
    </row>
    <row r="132" spans="1:15" s="7" customFormat="1" ht="13.5" customHeight="1">
      <c r="A132" s="117"/>
      <c r="B132" s="14"/>
      <c r="C132" s="18" t="s">
        <v>85</v>
      </c>
      <c r="D132" s="226" t="s">
        <v>670</v>
      </c>
      <c r="E132" s="227"/>
      <c r="F132" s="10"/>
      <c r="G132" s="18"/>
      <c r="H132" s="61"/>
      <c r="I132" s="61"/>
      <c r="J132" s="61"/>
      <c r="K132" s="61"/>
      <c r="L132" s="61"/>
      <c r="M132" s="79">
        <f t="shared" si="11"/>
        <v>0</v>
      </c>
      <c r="N132" s="79">
        <f t="shared" si="12"/>
        <v>0</v>
      </c>
      <c r="O132" s="126"/>
    </row>
    <row r="133" spans="1:15" s="7" customFormat="1" ht="13.5" customHeight="1">
      <c r="A133" s="117"/>
      <c r="B133" s="14"/>
      <c r="C133" s="18"/>
      <c r="D133" s="226" t="s">
        <v>655</v>
      </c>
      <c r="E133" s="227"/>
      <c r="F133" s="10"/>
      <c r="G133" s="18"/>
      <c r="H133" s="61"/>
      <c r="I133" s="61"/>
      <c r="J133" s="61"/>
      <c r="K133" s="61"/>
      <c r="L133" s="61"/>
      <c r="M133" s="79">
        <f t="shared" si="11"/>
        <v>0</v>
      </c>
      <c r="N133" s="79">
        <f t="shared" si="12"/>
        <v>0</v>
      </c>
      <c r="O133" s="126"/>
    </row>
    <row r="134" spans="1:15" s="7" customFormat="1" ht="13.5" customHeight="1">
      <c r="A134" s="117"/>
      <c r="B134" s="14"/>
      <c r="C134" s="18"/>
      <c r="D134" s="226" t="s">
        <v>656</v>
      </c>
      <c r="E134" s="227"/>
      <c r="F134" s="10"/>
      <c r="G134" s="18"/>
      <c r="H134" s="61"/>
      <c r="I134" s="61"/>
      <c r="J134" s="61"/>
      <c r="K134" s="61"/>
      <c r="L134" s="61"/>
      <c r="M134" s="79">
        <f t="shared" si="11"/>
        <v>0</v>
      </c>
      <c r="N134" s="79">
        <f t="shared" si="12"/>
        <v>0</v>
      </c>
      <c r="O134" s="126"/>
    </row>
    <row r="135" spans="1:15" s="7" customFormat="1" ht="13.5" customHeight="1">
      <c r="A135" s="117"/>
      <c r="B135" s="14"/>
      <c r="C135" s="34"/>
      <c r="D135" s="226" t="s">
        <v>657</v>
      </c>
      <c r="E135" s="227"/>
      <c r="F135" s="10"/>
      <c r="G135" s="18"/>
      <c r="H135" s="61"/>
      <c r="I135" s="61"/>
      <c r="J135" s="61"/>
      <c r="K135" s="61"/>
      <c r="L135" s="61"/>
      <c r="M135" s="79">
        <f t="shared" si="11"/>
        <v>0</v>
      </c>
      <c r="N135" s="79">
        <f t="shared" si="12"/>
        <v>0</v>
      </c>
      <c r="O135" s="126"/>
    </row>
    <row r="136" spans="1:15" s="7" customFormat="1" ht="13.5" customHeight="1">
      <c r="A136" s="117"/>
      <c r="B136" s="14"/>
      <c r="C136" s="34"/>
      <c r="D136" s="226" t="s">
        <v>664</v>
      </c>
      <c r="E136" s="227"/>
      <c r="F136" s="10"/>
      <c r="G136" s="18"/>
      <c r="H136" s="61"/>
      <c r="I136" s="61"/>
      <c r="J136" s="61"/>
      <c r="K136" s="61"/>
      <c r="L136" s="61"/>
      <c r="M136" s="79">
        <f t="shared" si="11"/>
        <v>0</v>
      </c>
      <c r="N136" s="79">
        <f t="shared" si="12"/>
        <v>0</v>
      </c>
      <c r="O136" s="126"/>
    </row>
    <row r="137" spans="1:15" s="7" customFormat="1" ht="13.5" customHeight="1">
      <c r="A137" s="117"/>
      <c r="B137" s="14"/>
      <c r="C137" s="34"/>
      <c r="D137" s="226" t="s">
        <v>671</v>
      </c>
      <c r="E137" s="227"/>
      <c r="F137" s="10"/>
      <c r="G137" s="18"/>
      <c r="H137" s="61"/>
      <c r="I137" s="61"/>
      <c r="J137" s="61"/>
      <c r="K137" s="61"/>
      <c r="L137" s="61"/>
      <c r="M137" s="79">
        <f t="shared" si="11"/>
        <v>0</v>
      </c>
      <c r="N137" s="79">
        <f t="shared" si="12"/>
        <v>0</v>
      </c>
      <c r="O137" s="126"/>
    </row>
    <row r="138" spans="1:15" s="7" customFormat="1" ht="13.5" customHeight="1">
      <c r="A138" s="117"/>
      <c r="B138" s="14"/>
      <c r="C138" s="34"/>
      <c r="D138" s="226" t="s">
        <v>802</v>
      </c>
      <c r="E138" s="227"/>
      <c r="F138" s="10"/>
      <c r="G138" s="18"/>
      <c r="H138" s="61"/>
      <c r="I138" s="61"/>
      <c r="J138" s="61"/>
      <c r="K138" s="61"/>
      <c r="L138" s="61">
        <v>0</v>
      </c>
      <c r="M138" s="79">
        <f t="shared" si="11"/>
        <v>0</v>
      </c>
      <c r="N138" s="79">
        <f t="shared" si="12"/>
        <v>0</v>
      </c>
      <c r="O138" s="126"/>
    </row>
    <row r="139" spans="1:15" s="7" customFormat="1" ht="13.5" hidden="1" customHeight="1">
      <c r="A139" s="117"/>
      <c r="B139" s="14"/>
      <c r="C139" s="34"/>
      <c r="D139" s="228"/>
      <c r="E139" s="227"/>
      <c r="F139" s="10"/>
      <c r="G139" s="18"/>
      <c r="H139" s="61"/>
      <c r="I139" s="61"/>
      <c r="J139" s="61"/>
      <c r="K139" s="61"/>
      <c r="L139" s="61"/>
      <c r="M139" s="79" t="e">
        <f>F139+#REF!</f>
        <v>#REF!</v>
      </c>
      <c r="N139" s="79">
        <f t="shared" si="12"/>
        <v>0</v>
      </c>
      <c r="O139" s="126"/>
    </row>
    <row r="140" spans="1:15" s="7" customFormat="1" ht="13.5" hidden="1" customHeight="1">
      <c r="A140" s="117"/>
      <c r="B140" s="14"/>
      <c r="C140" s="34"/>
      <c r="D140" s="42"/>
      <c r="E140" s="36"/>
      <c r="F140" s="10"/>
      <c r="G140" s="18"/>
      <c r="H140" s="61"/>
      <c r="I140" s="61"/>
      <c r="J140" s="61"/>
      <c r="K140" s="61"/>
      <c r="L140" s="61"/>
      <c r="M140" s="79" t="e">
        <f>F140+#REF!</f>
        <v>#REF!</v>
      </c>
      <c r="N140" s="79">
        <f t="shared" si="12"/>
        <v>0</v>
      </c>
      <c r="O140" s="126"/>
    </row>
    <row r="141" spans="1:15" s="7" customFormat="1" ht="13.5" hidden="1" customHeight="1">
      <c r="A141" s="117"/>
      <c r="B141" s="14"/>
      <c r="C141" s="34"/>
      <c r="D141" s="228"/>
      <c r="E141" s="227"/>
      <c r="F141" s="10"/>
      <c r="G141" s="18"/>
      <c r="H141" s="61"/>
      <c r="I141" s="61"/>
      <c r="J141" s="61"/>
      <c r="K141" s="61"/>
      <c r="L141" s="61"/>
      <c r="M141" s="79" t="e">
        <f>F141+#REF!</f>
        <v>#REF!</v>
      </c>
      <c r="N141" s="79">
        <f t="shared" si="12"/>
        <v>0</v>
      </c>
      <c r="O141" s="126"/>
    </row>
    <row r="142" spans="1:15" ht="23.25" customHeight="1">
      <c r="A142" s="117"/>
      <c r="B142" s="19" t="s">
        <v>109</v>
      </c>
      <c r="C142" s="229" t="s">
        <v>178</v>
      </c>
      <c r="D142" s="230"/>
      <c r="E142" s="231"/>
      <c r="F142" s="6">
        <f>F89+F105+F106+F112+F120+F124+F131</f>
        <v>19590</v>
      </c>
      <c r="G142" s="62">
        <f>G89+G105+G106+G112+G120+G124+G131</f>
        <v>50000</v>
      </c>
      <c r="H142" s="62">
        <f>H89+H105+H106+H112+H120+H124+H131</f>
        <v>65000</v>
      </c>
      <c r="I142" s="62">
        <f t="shared" ref="I142:J142" si="13">I89+I105+I106+I112+I120+I124+I131</f>
        <v>75000</v>
      </c>
      <c r="J142" s="62">
        <f t="shared" si="13"/>
        <v>135000</v>
      </c>
      <c r="K142" s="62">
        <f>K124+K131</f>
        <v>0</v>
      </c>
      <c r="L142" s="62">
        <f>L124+L131</f>
        <v>0</v>
      </c>
      <c r="M142" s="65">
        <f>F142</f>
        <v>19590</v>
      </c>
      <c r="N142" s="65">
        <f>SUM(I142+J142)</f>
        <v>210000</v>
      </c>
      <c r="O142" s="128" t="s">
        <v>582</v>
      </c>
    </row>
    <row r="143" spans="1:15" ht="13.5" customHeight="1">
      <c r="A143" s="117"/>
      <c r="B143" s="9" t="s">
        <v>110</v>
      </c>
      <c r="C143" s="225" t="s">
        <v>179</v>
      </c>
      <c r="D143" s="226"/>
      <c r="E143" s="227"/>
      <c r="F143" s="10">
        <v>0</v>
      </c>
      <c r="G143" s="18">
        <v>100000</v>
      </c>
      <c r="H143" s="18"/>
      <c r="I143" s="18">
        <v>150000</v>
      </c>
      <c r="J143" s="18"/>
      <c r="K143" s="18"/>
      <c r="L143" s="18"/>
      <c r="M143" s="65">
        <f>F143</f>
        <v>0</v>
      </c>
      <c r="N143" s="65">
        <f t="shared" ref="N143:N159" si="14">SUM(I143+J143)</f>
        <v>150000</v>
      </c>
      <c r="O143" s="126" t="s">
        <v>583</v>
      </c>
    </row>
    <row r="144" spans="1:15" s="7" customFormat="1" ht="13.5" customHeight="1">
      <c r="A144" s="117"/>
      <c r="B144" s="14"/>
      <c r="C144" s="18" t="s">
        <v>85</v>
      </c>
      <c r="D144" s="228" t="s">
        <v>186</v>
      </c>
      <c r="E144" s="227"/>
      <c r="F144" s="10"/>
      <c r="G144" s="18">
        <v>100000</v>
      </c>
      <c r="H144" s="61"/>
      <c r="I144" s="61">
        <v>150000</v>
      </c>
      <c r="J144" s="61"/>
      <c r="K144" s="61"/>
      <c r="L144" s="61"/>
      <c r="M144" s="65">
        <f t="shared" ref="M144:M148" si="15">F144</f>
        <v>0</v>
      </c>
      <c r="N144" s="65">
        <f t="shared" si="14"/>
        <v>150000</v>
      </c>
      <c r="O144" s="126"/>
    </row>
    <row r="145" spans="1:15" s="7" customFormat="1" ht="13.5" customHeight="1">
      <c r="A145" s="117"/>
      <c r="B145" s="14"/>
      <c r="C145" s="34"/>
      <c r="D145" s="228" t="s">
        <v>187</v>
      </c>
      <c r="E145" s="227"/>
      <c r="F145" s="10"/>
      <c r="G145" s="18"/>
      <c r="H145" s="61"/>
      <c r="I145" s="61"/>
      <c r="J145" s="61"/>
      <c r="K145" s="61"/>
      <c r="L145" s="61"/>
      <c r="M145" s="65">
        <f t="shared" si="15"/>
        <v>0</v>
      </c>
      <c r="N145" s="65">
        <f t="shared" si="14"/>
        <v>0</v>
      </c>
      <c r="O145" s="126"/>
    </row>
    <row r="146" spans="1:15" ht="13.5" customHeight="1">
      <c r="A146" s="117"/>
      <c r="B146" s="9" t="s">
        <v>111</v>
      </c>
      <c r="C146" s="225" t="s">
        <v>56</v>
      </c>
      <c r="D146" s="226"/>
      <c r="E146" s="227"/>
      <c r="F146" s="10">
        <v>0</v>
      </c>
      <c r="G146" s="18">
        <v>20000</v>
      </c>
      <c r="H146" s="18"/>
      <c r="I146" s="18">
        <v>30000</v>
      </c>
      <c r="J146" s="18">
        <v>30000</v>
      </c>
      <c r="K146" s="18"/>
      <c r="L146" s="18"/>
      <c r="M146" s="65">
        <f t="shared" si="15"/>
        <v>0</v>
      </c>
      <c r="N146" s="65">
        <f t="shared" si="14"/>
        <v>60000</v>
      </c>
      <c r="O146" s="126" t="s">
        <v>584</v>
      </c>
    </row>
    <row r="147" spans="1:15" s="7" customFormat="1" ht="13.5" customHeight="1">
      <c r="A147" s="117"/>
      <c r="B147" s="14"/>
      <c r="C147" s="18" t="s">
        <v>85</v>
      </c>
      <c r="D147" s="228" t="s">
        <v>658</v>
      </c>
      <c r="E147" s="227"/>
      <c r="F147" s="10"/>
      <c r="G147" s="18"/>
      <c r="H147" s="61"/>
      <c r="I147" s="61"/>
      <c r="J147" s="61"/>
      <c r="K147" s="61"/>
      <c r="L147" s="61"/>
      <c r="M147" s="65">
        <f t="shared" si="15"/>
        <v>0</v>
      </c>
      <c r="N147" s="65">
        <f t="shared" si="14"/>
        <v>0</v>
      </c>
      <c r="O147" s="126"/>
    </row>
    <row r="148" spans="1:15" s="7" customFormat="1" ht="13.5" hidden="1" customHeight="1">
      <c r="A148" s="117"/>
      <c r="B148" s="14"/>
      <c r="C148" s="18"/>
      <c r="D148" s="228" t="s">
        <v>167</v>
      </c>
      <c r="E148" s="227"/>
      <c r="F148" s="10"/>
      <c r="G148" s="18"/>
      <c r="H148" s="61"/>
      <c r="I148" s="61"/>
      <c r="J148" s="61"/>
      <c r="K148" s="61"/>
      <c r="L148" s="61"/>
      <c r="M148" s="65">
        <f t="shared" si="15"/>
        <v>0</v>
      </c>
      <c r="N148" s="65">
        <f t="shared" si="14"/>
        <v>0</v>
      </c>
      <c r="O148" s="126"/>
    </row>
    <row r="149" spans="1:15" ht="23.25" customHeight="1">
      <c r="A149" s="117"/>
      <c r="B149" s="19" t="s">
        <v>112</v>
      </c>
      <c r="C149" s="229" t="s">
        <v>180</v>
      </c>
      <c r="D149" s="230"/>
      <c r="E149" s="231"/>
      <c r="F149" s="6">
        <f>F143+F146</f>
        <v>0</v>
      </c>
      <c r="G149" s="62">
        <f>G143+G146</f>
        <v>120000</v>
      </c>
      <c r="H149" s="62">
        <f t="shared" ref="H149:J149" si="16">H143+H146</f>
        <v>0</v>
      </c>
      <c r="I149" s="62">
        <f t="shared" si="16"/>
        <v>180000</v>
      </c>
      <c r="J149" s="62">
        <f t="shared" si="16"/>
        <v>30000</v>
      </c>
      <c r="K149" s="62">
        <v>0</v>
      </c>
      <c r="L149" s="62">
        <f>L143+L146</f>
        <v>0</v>
      </c>
      <c r="M149" s="65">
        <f t="shared" ref="M149" si="17">F149</f>
        <v>0</v>
      </c>
      <c r="N149" s="65">
        <f t="shared" si="14"/>
        <v>210000</v>
      </c>
      <c r="O149" s="128" t="s">
        <v>585</v>
      </c>
    </row>
    <row r="150" spans="1:15" ht="13.5" customHeight="1">
      <c r="A150" s="117"/>
      <c r="B150" s="9" t="s">
        <v>113</v>
      </c>
      <c r="C150" s="225" t="s">
        <v>181</v>
      </c>
      <c r="D150" s="226"/>
      <c r="E150" s="227"/>
      <c r="F150" s="10">
        <v>320052</v>
      </c>
      <c r="G150" s="18">
        <v>140400</v>
      </c>
      <c r="H150" s="223">
        <v>125400</v>
      </c>
      <c r="I150" s="28">
        <v>209786</v>
      </c>
      <c r="J150" s="28">
        <v>220000</v>
      </c>
      <c r="K150" s="28"/>
      <c r="L150" s="28"/>
      <c r="M150" s="79">
        <f>F150</f>
        <v>320052</v>
      </c>
      <c r="N150" s="65">
        <f>SUM(I150+J150)</f>
        <v>429786</v>
      </c>
      <c r="O150" s="126" t="s">
        <v>586</v>
      </c>
    </row>
    <row r="151" spans="1:15" ht="13.5" customHeight="1">
      <c r="A151" s="117"/>
      <c r="B151" s="9" t="s">
        <v>114</v>
      </c>
      <c r="C151" s="225" t="s">
        <v>668</v>
      </c>
      <c r="D151" s="226"/>
      <c r="E151" s="227"/>
      <c r="F151" s="10"/>
      <c r="G151" s="18"/>
      <c r="H151" s="28"/>
      <c r="I151" s="28"/>
      <c r="J151" s="28"/>
      <c r="K151" s="28"/>
      <c r="L151" s="28"/>
      <c r="M151" s="79">
        <f t="shared" ref="M151:M155" si="18">F151</f>
        <v>0</v>
      </c>
      <c r="N151" s="65">
        <f t="shared" si="14"/>
        <v>0</v>
      </c>
      <c r="O151" s="126" t="s">
        <v>587</v>
      </c>
    </row>
    <row r="152" spans="1:15" ht="13.5" customHeight="1">
      <c r="A152" s="117"/>
      <c r="B152" s="9" t="s">
        <v>115</v>
      </c>
      <c r="C152" s="225" t="s">
        <v>182</v>
      </c>
      <c r="D152" s="226"/>
      <c r="E152" s="227"/>
      <c r="F152" s="10"/>
      <c r="G152" s="18"/>
      <c r="H152" s="28"/>
      <c r="I152" s="28"/>
      <c r="J152" s="28"/>
      <c r="K152" s="28"/>
      <c r="L152" s="28"/>
      <c r="M152" s="79">
        <f t="shared" si="18"/>
        <v>0</v>
      </c>
      <c r="N152" s="65">
        <f t="shared" si="14"/>
        <v>0</v>
      </c>
      <c r="O152" s="126" t="s">
        <v>588</v>
      </c>
    </row>
    <row r="153" spans="1:15" ht="13.5" customHeight="1">
      <c r="A153" s="117"/>
      <c r="B153" s="9" t="s">
        <v>116</v>
      </c>
      <c r="C153" s="225" t="s">
        <v>183</v>
      </c>
      <c r="D153" s="226"/>
      <c r="E153" s="227"/>
      <c r="F153" s="10"/>
      <c r="G153" s="18"/>
      <c r="H153" s="28"/>
      <c r="I153" s="28"/>
      <c r="J153" s="28"/>
      <c r="K153" s="28"/>
      <c r="L153" s="28"/>
      <c r="M153" s="79">
        <f t="shared" si="18"/>
        <v>0</v>
      </c>
      <c r="N153" s="65">
        <f t="shared" si="14"/>
        <v>0</v>
      </c>
      <c r="O153" s="126" t="s">
        <v>589</v>
      </c>
    </row>
    <row r="154" spans="1:15" ht="13.5" customHeight="1">
      <c r="A154" s="117"/>
      <c r="B154" s="9" t="s">
        <v>117</v>
      </c>
      <c r="C154" s="225" t="s">
        <v>21</v>
      </c>
      <c r="D154" s="226"/>
      <c r="E154" s="227"/>
      <c r="F154" s="10">
        <v>1516112</v>
      </c>
      <c r="G154" s="18">
        <v>200000</v>
      </c>
      <c r="H154" s="18">
        <v>200000</v>
      </c>
      <c r="I154" s="18">
        <v>750000</v>
      </c>
      <c r="J154" s="18">
        <v>450000</v>
      </c>
      <c r="K154" s="18"/>
      <c r="L154" s="18"/>
      <c r="M154" s="79">
        <f t="shared" si="18"/>
        <v>1516112</v>
      </c>
      <c r="N154" s="65">
        <f t="shared" si="14"/>
        <v>1200000</v>
      </c>
      <c r="O154" s="126" t="s">
        <v>590</v>
      </c>
    </row>
    <row r="155" spans="1:15" s="7" customFormat="1" ht="13.5" customHeight="1">
      <c r="A155" s="117"/>
      <c r="B155" s="14"/>
      <c r="C155" s="18" t="s">
        <v>85</v>
      </c>
      <c r="D155" s="226" t="s">
        <v>659</v>
      </c>
      <c r="E155" s="227"/>
      <c r="F155" s="10"/>
      <c r="G155" s="18"/>
      <c r="H155" s="61"/>
      <c r="I155" s="61"/>
      <c r="J155" s="61"/>
      <c r="K155" s="61"/>
      <c r="L155" s="61"/>
      <c r="M155" s="79">
        <f t="shared" si="18"/>
        <v>0</v>
      </c>
      <c r="N155" s="65">
        <f t="shared" si="14"/>
        <v>0</v>
      </c>
      <c r="O155" s="126"/>
    </row>
    <row r="156" spans="1:15" s="7" customFormat="1" ht="13.5" hidden="1" customHeight="1">
      <c r="A156" s="117"/>
      <c r="B156" s="14"/>
      <c r="C156" s="18"/>
      <c r="D156" s="228"/>
      <c r="E156" s="227"/>
      <c r="F156" s="10"/>
      <c r="G156" s="18"/>
      <c r="H156" s="61"/>
      <c r="I156" s="61"/>
      <c r="J156" s="61"/>
      <c r="K156" s="61"/>
      <c r="L156" s="61"/>
      <c r="M156" s="79" t="e">
        <f>F156+#REF!</f>
        <v>#REF!</v>
      </c>
      <c r="N156" s="65">
        <f t="shared" si="14"/>
        <v>0</v>
      </c>
      <c r="O156" s="126"/>
    </row>
    <row r="157" spans="1:15" s="7" customFormat="1" ht="13.5" hidden="1" customHeight="1">
      <c r="A157" s="117"/>
      <c r="B157" s="14"/>
      <c r="C157" s="18"/>
      <c r="D157" s="228"/>
      <c r="E157" s="227"/>
      <c r="F157" s="10"/>
      <c r="G157" s="18"/>
      <c r="H157" s="61"/>
      <c r="I157" s="61"/>
      <c r="J157" s="61"/>
      <c r="K157" s="61"/>
      <c r="L157" s="61"/>
      <c r="M157" s="79" t="e">
        <f>F157+#REF!</f>
        <v>#REF!</v>
      </c>
      <c r="N157" s="65">
        <f t="shared" si="14"/>
        <v>0</v>
      </c>
      <c r="O157" s="126"/>
    </row>
    <row r="158" spans="1:15" s="7" customFormat="1" ht="13.5" hidden="1" customHeight="1">
      <c r="A158" s="117"/>
      <c r="B158" s="14"/>
      <c r="C158" s="34"/>
      <c r="D158" s="228"/>
      <c r="E158" s="227"/>
      <c r="F158" s="10"/>
      <c r="G158" s="18"/>
      <c r="H158" s="61"/>
      <c r="I158" s="61"/>
      <c r="J158" s="61"/>
      <c r="K158" s="61"/>
      <c r="L158" s="61"/>
      <c r="M158" s="79" t="e">
        <f>F158+#REF!</f>
        <v>#REF!</v>
      </c>
      <c r="N158" s="65">
        <f t="shared" si="14"/>
        <v>0</v>
      </c>
      <c r="O158" s="126"/>
    </row>
    <row r="159" spans="1:15" s="7" customFormat="1" ht="13.5" hidden="1" customHeight="1">
      <c r="A159" s="117"/>
      <c r="B159" s="14"/>
      <c r="C159" s="34"/>
      <c r="D159" s="228" t="s">
        <v>167</v>
      </c>
      <c r="E159" s="227"/>
      <c r="F159" s="10"/>
      <c r="G159" s="18"/>
      <c r="H159" s="61"/>
      <c r="I159" s="61"/>
      <c r="J159" s="61"/>
      <c r="K159" s="61"/>
      <c r="L159" s="61"/>
      <c r="M159" s="79" t="e">
        <f>F159+#REF!</f>
        <v>#REF!</v>
      </c>
      <c r="N159" s="65">
        <f t="shared" si="14"/>
        <v>0</v>
      </c>
      <c r="O159" s="126"/>
    </row>
    <row r="160" spans="1:15" ht="23.25" customHeight="1">
      <c r="A160" s="117"/>
      <c r="B160" s="19" t="s">
        <v>118</v>
      </c>
      <c r="C160" s="229" t="s">
        <v>184</v>
      </c>
      <c r="D160" s="230"/>
      <c r="E160" s="231"/>
      <c r="F160" s="6">
        <f>F154+F153+F152+F151+F150</f>
        <v>1836164</v>
      </c>
      <c r="G160" s="62">
        <f>G154+G153+G152+G151+G150</f>
        <v>340400</v>
      </c>
      <c r="H160" s="62">
        <f>H154+H153+H152+H151+H150</f>
        <v>325400</v>
      </c>
      <c r="I160" s="62">
        <f>I154+I153+I152+I151+I150</f>
        <v>959786</v>
      </c>
      <c r="J160" s="62">
        <f>J154+J153+J152+J151+J150</f>
        <v>670000</v>
      </c>
      <c r="K160" s="62">
        <f>K150+K154</f>
        <v>0</v>
      </c>
      <c r="L160" s="62">
        <f>L150+L154</f>
        <v>0</v>
      </c>
      <c r="M160" s="65">
        <f>F160</f>
        <v>1836164</v>
      </c>
      <c r="N160" s="65">
        <f>SUM(I160+J160)</f>
        <v>1629786</v>
      </c>
      <c r="O160" s="128" t="s">
        <v>591</v>
      </c>
    </row>
    <row r="161" spans="1:18" ht="23.25" customHeight="1">
      <c r="A161" s="117"/>
      <c r="B161" s="19" t="s">
        <v>119</v>
      </c>
      <c r="C161" s="229" t="s">
        <v>185</v>
      </c>
      <c r="D161" s="230"/>
      <c r="E161" s="231"/>
      <c r="F161" s="213">
        <f>F81+F88+F142+F149+F160</f>
        <v>1954387</v>
      </c>
      <c r="G161" s="213">
        <f t="shared" ref="G161:H161" si="19">G81+G88+G142+G149+G160</f>
        <v>660400</v>
      </c>
      <c r="H161" s="213">
        <f t="shared" si="19"/>
        <v>590400</v>
      </c>
      <c r="I161" s="213">
        <f>I81+I88+I142+I149+I160</f>
        <v>1364786</v>
      </c>
      <c r="J161" s="213">
        <f>J81+J88+J142+J149+J160</f>
        <v>1035000</v>
      </c>
      <c r="K161" s="212">
        <f>K81+K142+K160</f>
        <v>0</v>
      </c>
      <c r="L161" s="212">
        <f>L81+L142+L149+L160</f>
        <v>0</v>
      </c>
      <c r="M161" s="214">
        <f>SUM(M160,M149,M142,M88,M81)</f>
        <v>1954387</v>
      </c>
      <c r="N161" s="214">
        <f>SUM(N160,N149,N142,N88,N81)</f>
        <v>2399786</v>
      </c>
      <c r="O161" s="215" t="s">
        <v>592</v>
      </c>
      <c r="R161" s="11"/>
    </row>
    <row r="162" spans="1:18" ht="13.5" customHeight="1">
      <c r="A162" s="117"/>
      <c r="B162" s="9" t="s">
        <v>120</v>
      </c>
      <c r="C162" s="225" t="s">
        <v>196</v>
      </c>
      <c r="D162" s="226"/>
      <c r="E162" s="227"/>
      <c r="F162" s="10"/>
      <c r="G162" s="18"/>
      <c r="H162" s="28"/>
      <c r="I162" s="28"/>
      <c r="J162" s="28"/>
      <c r="K162" s="28"/>
      <c r="L162" s="28"/>
      <c r="M162" s="79">
        <f>F162</f>
        <v>0</v>
      </c>
      <c r="N162" s="79">
        <f t="shared" ref="N162:N206" si="20">SUM(G162:H162)</f>
        <v>0</v>
      </c>
      <c r="O162" s="126" t="s">
        <v>593</v>
      </c>
    </row>
    <row r="163" spans="1:18" ht="13.5" customHeight="1">
      <c r="A163" s="117"/>
      <c r="B163" s="9" t="s">
        <v>121</v>
      </c>
      <c r="C163" s="225" t="s">
        <v>188</v>
      </c>
      <c r="D163" s="226"/>
      <c r="E163" s="227"/>
      <c r="F163" s="10"/>
      <c r="G163" s="18"/>
      <c r="H163" s="28"/>
      <c r="I163" s="28"/>
      <c r="J163" s="28"/>
      <c r="K163" s="28"/>
      <c r="L163" s="28"/>
      <c r="M163" s="79">
        <f t="shared" ref="M163:M169" si="21">F163</f>
        <v>0</v>
      </c>
      <c r="N163" s="79">
        <f t="shared" si="20"/>
        <v>0</v>
      </c>
      <c r="O163" s="126" t="s">
        <v>594</v>
      </c>
    </row>
    <row r="164" spans="1:18" ht="13.5" customHeight="1">
      <c r="A164" s="117"/>
      <c r="B164" s="9" t="s">
        <v>122</v>
      </c>
      <c r="C164" s="225" t="s">
        <v>189</v>
      </c>
      <c r="D164" s="226"/>
      <c r="E164" s="227"/>
      <c r="F164" s="10"/>
      <c r="G164" s="18"/>
      <c r="H164" s="28"/>
      <c r="I164" s="28"/>
      <c r="J164" s="28"/>
      <c r="K164" s="28"/>
      <c r="L164" s="28"/>
      <c r="M164" s="79">
        <f t="shared" si="21"/>
        <v>0</v>
      </c>
      <c r="N164" s="79">
        <f t="shared" si="20"/>
        <v>0</v>
      </c>
      <c r="O164" s="126" t="s">
        <v>595</v>
      </c>
    </row>
    <row r="165" spans="1:18" ht="13.5" customHeight="1">
      <c r="A165" s="117"/>
      <c r="B165" s="9" t="s">
        <v>123</v>
      </c>
      <c r="C165" s="225" t="s">
        <v>190</v>
      </c>
      <c r="D165" s="226"/>
      <c r="E165" s="227"/>
      <c r="F165" s="10"/>
      <c r="G165" s="18"/>
      <c r="H165" s="28"/>
      <c r="I165" s="28"/>
      <c r="J165" s="28"/>
      <c r="K165" s="28"/>
      <c r="L165" s="28"/>
      <c r="M165" s="79">
        <f t="shared" si="21"/>
        <v>0</v>
      </c>
      <c r="N165" s="79">
        <f t="shared" si="20"/>
        <v>0</v>
      </c>
      <c r="O165" s="126" t="s">
        <v>596</v>
      </c>
    </row>
    <row r="166" spans="1:18" ht="13.5" customHeight="1">
      <c r="A166" s="117"/>
      <c r="B166" s="9" t="s">
        <v>124</v>
      </c>
      <c r="C166" s="225" t="s">
        <v>191</v>
      </c>
      <c r="D166" s="226"/>
      <c r="E166" s="227"/>
      <c r="F166" s="10"/>
      <c r="G166" s="18"/>
      <c r="H166" s="28"/>
      <c r="I166" s="28"/>
      <c r="J166" s="28"/>
      <c r="K166" s="28"/>
      <c r="L166" s="28"/>
      <c r="M166" s="79">
        <f t="shared" si="21"/>
        <v>0</v>
      </c>
      <c r="N166" s="79">
        <f t="shared" si="20"/>
        <v>0</v>
      </c>
      <c r="O166" s="126" t="s">
        <v>597</v>
      </c>
    </row>
    <row r="167" spans="1:18" ht="13.5" customHeight="1">
      <c r="A167" s="117"/>
      <c r="B167" s="9" t="s">
        <v>125</v>
      </c>
      <c r="C167" s="225" t="s">
        <v>192</v>
      </c>
      <c r="D167" s="226"/>
      <c r="E167" s="227"/>
      <c r="F167" s="10"/>
      <c r="G167" s="18"/>
      <c r="H167" s="28"/>
      <c r="I167" s="28"/>
      <c r="J167" s="28"/>
      <c r="K167" s="28"/>
      <c r="L167" s="28"/>
      <c r="M167" s="79">
        <f t="shared" si="21"/>
        <v>0</v>
      </c>
      <c r="N167" s="79">
        <f t="shared" si="20"/>
        <v>0</v>
      </c>
      <c r="O167" s="126" t="s">
        <v>598</v>
      </c>
    </row>
    <row r="168" spans="1:18" ht="13.5" customHeight="1">
      <c r="A168" s="117"/>
      <c r="B168" s="9" t="s">
        <v>126</v>
      </c>
      <c r="C168" s="225" t="s">
        <v>193</v>
      </c>
      <c r="D168" s="226"/>
      <c r="E168" s="227"/>
      <c r="F168" s="10"/>
      <c r="G168" s="18"/>
      <c r="H168" s="28"/>
      <c r="I168" s="28"/>
      <c r="J168" s="28"/>
      <c r="K168" s="28"/>
      <c r="L168" s="28"/>
      <c r="M168" s="79">
        <f t="shared" si="21"/>
        <v>0</v>
      </c>
      <c r="N168" s="79">
        <f t="shared" si="20"/>
        <v>0</v>
      </c>
      <c r="O168" s="126" t="s">
        <v>599</v>
      </c>
    </row>
    <row r="169" spans="1:18" ht="13.5" customHeight="1">
      <c r="A169" s="117"/>
      <c r="B169" s="9" t="s">
        <v>127</v>
      </c>
      <c r="C169" s="225" t="s">
        <v>194</v>
      </c>
      <c r="D169" s="226"/>
      <c r="E169" s="227"/>
      <c r="F169" s="10">
        <v>0</v>
      </c>
      <c r="G169" s="18"/>
      <c r="H169" s="28"/>
      <c r="I169" s="28"/>
      <c r="J169" s="28"/>
      <c r="K169" s="28"/>
      <c r="L169" s="28"/>
      <c r="M169" s="79">
        <f t="shared" si="21"/>
        <v>0</v>
      </c>
      <c r="N169" s="79">
        <f t="shared" si="20"/>
        <v>0</v>
      </c>
      <c r="O169" s="126" t="s">
        <v>600</v>
      </c>
    </row>
    <row r="170" spans="1:18" ht="23.25" customHeight="1">
      <c r="A170" s="129"/>
      <c r="B170" s="19" t="s">
        <v>128</v>
      </c>
      <c r="C170" s="229" t="s">
        <v>195</v>
      </c>
      <c r="D170" s="230"/>
      <c r="E170" s="231"/>
      <c r="F170" s="213">
        <f>F162+F163+F164+F165+F166+F167+F168+F169</f>
        <v>0</v>
      </c>
      <c r="G170" s="212">
        <f>G162+G163+G164+G165+G166+G167+G168+G169</f>
        <v>0</v>
      </c>
      <c r="H170" s="212">
        <f>H162+H163+H164+H165+H166+H167+H168+H169</f>
        <v>0</v>
      </c>
      <c r="I170" s="212">
        <v>0</v>
      </c>
      <c r="J170" s="212">
        <v>0</v>
      </c>
      <c r="K170" s="212">
        <v>0</v>
      </c>
      <c r="L170" s="212">
        <v>0</v>
      </c>
      <c r="M170" s="214">
        <f t="shared" ref="M170:M205" si="22">F170</f>
        <v>0</v>
      </c>
      <c r="N170" s="214">
        <f t="shared" si="20"/>
        <v>0</v>
      </c>
      <c r="O170" s="215" t="s">
        <v>601</v>
      </c>
    </row>
    <row r="171" spans="1:18" ht="15" customHeight="1">
      <c r="A171" s="117"/>
      <c r="B171" s="9" t="s">
        <v>129</v>
      </c>
      <c r="C171" s="225" t="s">
        <v>197</v>
      </c>
      <c r="D171" s="226"/>
      <c r="E171" s="227"/>
      <c r="F171" s="10"/>
      <c r="G171" s="18"/>
      <c r="H171" s="28"/>
      <c r="I171" s="28"/>
      <c r="J171" s="28"/>
      <c r="K171" s="28"/>
      <c r="L171" s="28"/>
      <c r="M171" s="79">
        <f t="shared" si="22"/>
        <v>0</v>
      </c>
      <c r="N171" s="79">
        <f t="shared" si="20"/>
        <v>0</v>
      </c>
      <c r="O171" s="126" t="s">
        <v>602</v>
      </c>
    </row>
    <row r="172" spans="1:18" ht="15" customHeight="1">
      <c r="A172" s="117"/>
      <c r="B172" s="9" t="s">
        <v>130</v>
      </c>
      <c r="C172" s="34" t="s">
        <v>683</v>
      </c>
      <c r="D172" s="30"/>
      <c r="E172" s="36"/>
      <c r="F172" s="10"/>
      <c r="G172" s="18"/>
      <c r="H172" s="28"/>
      <c r="I172" s="28"/>
      <c r="J172" s="28"/>
      <c r="K172" s="28"/>
      <c r="L172" s="28"/>
      <c r="M172" s="79">
        <f t="shared" si="22"/>
        <v>0</v>
      </c>
      <c r="N172" s="79">
        <f t="shared" si="20"/>
        <v>0</v>
      </c>
      <c r="O172" s="126" t="s">
        <v>686</v>
      </c>
    </row>
    <row r="173" spans="1:18" ht="15" customHeight="1">
      <c r="A173" s="117"/>
      <c r="B173" s="9" t="s">
        <v>131</v>
      </c>
      <c r="C173" s="34" t="s">
        <v>684</v>
      </c>
      <c r="D173" s="30"/>
      <c r="E173" s="36"/>
      <c r="F173" s="10"/>
      <c r="G173" s="18"/>
      <c r="H173" s="28"/>
      <c r="I173" s="28"/>
      <c r="J173" s="28"/>
      <c r="K173" s="28"/>
      <c r="L173" s="28"/>
      <c r="M173" s="79">
        <f t="shared" si="22"/>
        <v>0</v>
      </c>
      <c r="N173" s="79">
        <f t="shared" si="20"/>
        <v>0</v>
      </c>
      <c r="O173" s="126" t="s">
        <v>687</v>
      </c>
    </row>
    <row r="174" spans="1:18" ht="13.5" customHeight="1">
      <c r="A174" s="117"/>
      <c r="B174" s="9" t="s">
        <v>132</v>
      </c>
      <c r="C174" s="225" t="s">
        <v>682</v>
      </c>
      <c r="D174" s="226"/>
      <c r="E174" s="227"/>
      <c r="F174" s="10"/>
      <c r="G174" s="18"/>
      <c r="H174" s="28"/>
      <c r="I174" s="28"/>
      <c r="J174" s="28"/>
      <c r="K174" s="28"/>
      <c r="L174" s="28"/>
      <c r="M174" s="79">
        <f t="shared" si="22"/>
        <v>0</v>
      </c>
      <c r="N174" s="79">
        <f t="shared" si="20"/>
        <v>0</v>
      </c>
      <c r="O174" s="126" t="s">
        <v>685</v>
      </c>
    </row>
    <row r="175" spans="1:18" ht="13.5" customHeight="1">
      <c r="A175" s="117"/>
      <c r="B175" s="9" t="s">
        <v>133</v>
      </c>
      <c r="C175" s="225" t="s">
        <v>778</v>
      </c>
      <c r="D175" s="226"/>
      <c r="E175" s="227"/>
      <c r="F175" s="10">
        <f>F172+F173+F174</f>
        <v>0</v>
      </c>
      <c r="G175" s="10"/>
      <c r="H175" s="10">
        <f>H172+H173+H174</f>
        <v>0</v>
      </c>
      <c r="I175" s="10"/>
      <c r="J175" s="10"/>
      <c r="K175" s="10"/>
      <c r="L175" s="10"/>
      <c r="M175" s="79">
        <f t="shared" si="22"/>
        <v>0</v>
      </c>
      <c r="N175" s="79">
        <f t="shared" si="20"/>
        <v>0</v>
      </c>
      <c r="O175" s="126" t="s">
        <v>777</v>
      </c>
    </row>
    <row r="176" spans="1:18" ht="26.25" customHeight="1">
      <c r="A176" s="117"/>
      <c r="B176" s="9" t="s">
        <v>134</v>
      </c>
      <c r="C176" s="232" t="s">
        <v>198</v>
      </c>
      <c r="D176" s="233"/>
      <c r="E176" s="234"/>
      <c r="F176" s="10"/>
      <c r="G176" s="18"/>
      <c r="H176" s="28"/>
      <c r="I176" s="28"/>
      <c r="J176" s="28"/>
      <c r="K176" s="28"/>
      <c r="L176" s="28"/>
      <c r="M176" s="79">
        <f t="shared" si="22"/>
        <v>0</v>
      </c>
      <c r="N176" s="79">
        <f t="shared" si="20"/>
        <v>0</v>
      </c>
      <c r="O176" s="126" t="s">
        <v>603</v>
      </c>
    </row>
    <row r="177" spans="1:15" ht="25.5" customHeight="1">
      <c r="A177" s="117"/>
      <c r="B177" s="9" t="s">
        <v>135</v>
      </c>
      <c r="C177" s="232" t="s">
        <v>199</v>
      </c>
      <c r="D177" s="233"/>
      <c r="E177" s="234"/>
      <c r="F177" s="10"/>
      <c r="G177" s="18"/>
      <c r="H177" s="28"/>
      <c r="I177" s="28"/>
      <c r="J177" s="28"/>
      <c r="K177" s="28"/>
      <c r="L177" s="28"/>
      <c r="M177" s="79">
        <f t="shared" si="22"/>
        <v>0</v>
      </c>
      <c r="N177" s="79">
        <f t="shared" si="20"/>
        <v>0</v>
      </c>
      <c r="O177" s="126" t="s">
        <v>604</v>
      </c>
    </row>
    <row r="178" spans="1:15" ht="27" customHeight="1">
      <c r="A178" s="117"/>
      <c r="B178" s="9" t="s">
        <v>136</v>
      </c>
      <c r="C178" s="232" t="s">
        <v>200</v>
      </c>
      <c r="D178" s="233"/>
      <c r="E178" s="234"/>
      <c r="F178" s="10"/>
      <c r="G178" s="18"/>
      <c r="H178" s="28"/>
      <c r="I178" s="28"/>
      <c r="J178" s="28"/>
      <c r="K178" s="28"/>
      <c r="L178" s="28"/>
      <c r="M178" s="79">
        <f t="shared" si="22"/>
        <v>0</v>
      </c>
      <c r="N178" s="79">
        <f t="shared" si="20"/>
        <v>0</v>
      </c>
      <c r="O178" s="126" t="s">
        <v>605</v>
      </c>
    </row>
    <row r="179" spans="1:15" ht="13.5" customHeight="1">
      <c r="A179" s="117"/>
      <c r="B179" s="9" t="s">
        <v>137</v>
      </c>
      <c r="C179" s="232" t="s">
        <v>201</v>
      </c>
      <c r="D179" s="233"/>
      <c r="E179" s="234"/>
      <c r="F179" s="10">
        <v>0</v>
      </c>
      <c r="G179" s="18"/>
      <c r="H179" s="28">
        <v>0</v>
      </c>
      <c r="I179" s="28"/>
      <c r="J179" s="28"/>
      <c r="K179" s="28"/>
      <c r="L179" s="28"/>
      <c r="M179" s="79">
        <f t="shared" si="22"/>
        <v>0</v>
      </c>
      <c r="N179" s="79">
        <f t="shared" si="20"/>
        <v>0</v>
      </c>
      <c r="O179" s="126" t="s">
        <v>606</v>
      </c>
    </row>
    <row r="180" spans="1:15" ht="26.25" customHeight="1">
      <c r="A180" s="117"/>
      <c r="B180" s="9" t="s">
        <v>138</v>
      </c>
      <c r="C180" s="232" t="s">
        <v>202</v>
      </c>
      <c r="D180" s="233"/>
      <c r="E180" s="234"/>
      <c r="F180" s="10"/>
      <c r="G180" s="18"/>
      <c r="H180" s="28"/>
      <c r="I180" s="28"/>
      <c r="J180" s="28">
        <v>0</v>
      </c>
      <c r="K180" s="28"/>
      <c r="L180" s="28"/>
      <c r="M180" s="79">
        <f t="shared" si="22"/>
        <v>0</v>
      </c>
      <c r="N180" s="79">
        <f t="shared" si="20"/>
        <v>0</v>
      </c>
      <c r="O180" s="126" t="s">
        <v>607</v>
      </c>
    </row>
    <row r="181" spans="1:15" ht="26.25" customHeight="1">
      <c r="A181" s="117"/>
      <c r="B181" s="9" t="s">
        <v>139</v>
      </c>
      <c r="C181" s="232" t="s">
        <v>203</v>
      </c>
      <c r="D181" s="233"/>
      <c r="E181" s="234"/>
      <c r="F181" s="10"/>
      <c r="G181" s="18"/>
      <c r="H181" s="28"/>
      <c r="I181" s="28"/>
      <c r="J181" s="28">
        <v>0</v>
      </c>
      <c r="K181" s="28"/>
      <c r="L181" s="28"/>
      <c r="M181" s="79">
        <f t="shared" si="22"/>
        <v>0</v>
      </c>
      <c r="N181" s="79">
        <f t="shared" si="20"/>
        <v>0</v>
      </c>
      <c r="O181" s="126" t="s">
        <v>608</v>
      </c>
    </row>
    <row r="182" spans="1:15" ht="13.5" customHeight="1">
      <c r="A182" s="117"/>
      <c r="B182" s="9" t="s">
        <v>140</v>
      </c>
      <c r="C182" s="225" t="s">
        <v>204</v>
      </c>
      <c r="D182" s="226"/>
      <c r="E182" s="227"/>
      <c r="F182" s="10"/>
      <c r="G182" s="18"/>
      <c r="H182" s="28"/>
      <c r="I182" s="28"/>
      <c r="J182" s="28">
        <v>0</v>
      </c>
      <c r="K182" s="28"/>
      <c r="L182" s="28"/>
      <c r="M182" s="79">
        <f t="shared" si="22"/>
        <v>0</v>
      </c>
      <c r="N182" s="79">
        <f t="shared" si="20"/>
        <v>0</v>
      </c>
      <c r="O182" s="126" t="s">
        <v>609</v>
      </c>
    </row>
    <row r="183" spans="1:15" ht="13.5" customHeight="1">
      <c r="A183" s="117"/>
      <c r="B183" s="9" t="s">
        <v>141</v>
      </c>
      <c r="C183" s="225" t="s">
        <v>205</v>
      </c>
      <c r="D183" s="226"/>
      <c r="E183" s="227"/>
      <c r="F183" s="10"/>
      <c r="G183" s="18"/>
      <c r="H183" s="28"/>
      <c r="I183" s="28"/>
      <c r="J183" s="28"/>
      <c r="K183" s="28"/>
      <c r="L183" s="28"/>
      <c r="M183" s="79">
        <f t="shared" si="22"/>
        <v>0</v>
      </c>
      <c r="N183" s="79">
        <f t="shared" si="20"/>
        <v>0</v>
      </c>
      <c r="O183" s="126" t="s">
        <v>610</v>
      </c>
    </row>
    <row r="184" spans="1:15" ht="13.5" customHeight="1">
      <c r="A184" s="117"/>
      <c r="B184" s="9" t="s">
        <v>142</v>
      </c>
      <c r="C184" s="225" t="s">
        <v>680</v>
      </c>
      <c r="D184" s="226"/>
      <c r="E184" s="227"/>
      <c r="F184" s="10"/>
      <c r="G184" s="18"/>
      <c r="H184" s="28"/>
      <c r="I184" s="28"/>
      <c r="J184" s="28"/>
      <c r="K184" s="28"/>
      <c r="L184" s="28"/>
      <c r="M184" s="79">
        <f t="shared" si="22"/>
        <v>0</v>
      </c>
      <c r="N184" s="79">
        <f t="shared" si="20"/>
        <v>0</v>
      </c>
      <c r="O184" s="126" t="s">
        <v>611</v>
      </c>
    </row>
    <row r="185" spans="1:15" ht="13.5" customHeight="1">
      <c r="A185" s="117"/>
      <c r="B185" s="9" t="s">
        <v>143</v>
      </c>
      <c r="C185" s="225" t="s">
        <v>206</v>
      </c>
      <c r="D185" s="226"/>
      <c r="E185" s="227"/>
      <c r="F185" s="10"/>
      <c r="G185" s="18"/>
      <c r="H185" s="28"/>
      <c r="I185" s="28"/>
      <c r="J185" s="28"/>
      <c r="K185" s="28"/>
      <c r="L185" s="28"/>
      <c r="M185" s="79">
        <f t="shared" si="22"/>
        <v>0</v>
      </c>
      <c r="N185" s="79">
        <f t="shared" si="20"/>
        <v>0</v>
      </c>
      <c r="O185" s="126" t="s">
        <v>612</v>
      </c>
    </row>
    <row r="186" spans="1:15" ht="13.5" customHeight="1">
      <c r="A186" s="117"/>
      <c r="B186" s="9" t="s">
        <v>144</v>
      </c>
      <c r="C186" s="225" t="s">
        <v>207</v>
      </c>
      <c r="D186" s="226"/>
      <c r="E186" s="227"/>
      <c r="F186" s="10"/>
      <c r="G186" s="18"/>
      <c r="H186" s="28"/>
      <c r="I186" s="28"/>
      <c r="J186" s="28"/>
      <c r="K186" s="28"/>
      <c r="L186" s="28"/>
      <c r="M186" s="79">
        <f t="shared" si="22"/>
        <v>0</v>
      </c>
      <c r="N186" s="79">
        <f t="shared" si="20"/>
        <v>0</v>
      </c>
      <c r="O186" s="126" t="s">
        <v>681</v>
      </c>
    </row>
    <row r="187" spans="1:15" ht="23.25" customHeight="1">
      <c r="A187" s="117"/>
      <c r="B187" s="19" t="s">
        <v>145</v>
      </c>
      <c r="C187" s="229" t="s">
        <v>780</v>
      </c>
      <c r="D187" s="230"/>
      <c r="E187" s="231"/>
      <c r="F187" s="213">
        <f>F171+F175+F176+F177+F178+F179+F180+F181+F182+F183+F184+F185+F186</f>
        <v>0</v>
      </c>
      <c r="G187" s="213">
        <f>G171+G175+G176+G177+G178+G179+G180+G181+G182+G183+G184+G185+G186</f>
        <v>0</v>
      </c>
      <c r="H187" s="213">
        <f>H171+H175+H176+H177+H178+H179+H180+H181+H182+H183+H184+H185+H186</f>
        <v>0</v>
      </c>
      <c r="I187" s="213"/>
      <c r="J187" s="213">
        <v>0</v>
      </c>
      <c r="K187" s="213">
        <v>0</v>
      </c>
      <c r="L187" s="213">
        <v>0</v>
      </c>
      <c r="M187" s="214">
        <f t="shared" si="22"/>
        <v>0</v>
      </c>
      <c r="N187" s="214">
        <f t="shared" si="20"/>
        <v>0</v>
      </c>
      <c r="O187" s="215" t="s">
        <v>613</v>
      </c>
    </row>
    <row r="188" spans="1:15" ht="13.5" customHeight="1">
      <c r="A188" s="117"/>
      <c r="B188" s="9" t="s">
        <v>146</v>
      </c>
      <c r="C188" s="225" t="s">
        <v>208</v>
      </c>
      <c r="D188" s="226"/>
      <c r="E188" s="227"/>
      <c r="F188" s="10">
        <f>F189+F190+F191</f>
        <v>0</v>
      </c>
      <c r="G188" s="18"/>
      <c r="H188" s="18">
        <f>H189+H190+H191</f>
        <v>0</v>
      </c>
      <c r="I188" s="18"/>
      <c r="J188" s="18"/>
      <c r="K188" s="18"/>
      <c r="L188" s="18">
        <v>0</v>
      </c>
      <c r="M188" s="79">
        <f t="shared" si="22"/>
        <v>0</v>
      </c>
      <c r="N188" s="79">
        <f t="shared" si="20"/>
        <v>0</v>
      </c>
      <c r="O188" s="126" t="s">
        <v>614</v>
      </c>
    </row>
    <row r="189" spans="1:15" s="7" customFormat="1" ht="13.5" customHeight="1">
      <c r="A189" s="117"/>
      <c r="B189" s="14"/>
      <c r="C189" s="18" t="s">
        <v>85</v>
      </c>
      <c r="D189" s="226" t="s">
        <v>660</v>
      </c>
      <c r="E189" s="227"/>
      <c r="F189" s="10"/>
      <c r="G189" s="18"/>
      <c r="H189" s="61"/>
      <c r="I189" s="61"/>
      <c r="J189" s="61"/>
      <c r="K189" s="61"/>
      <c r="L189" s="61"/>
      <c r="M189" s="79">
        <f t="shared" si="22"/>
        <v>0</v>
      </c>
      <c r="N189" s="79">
        <f t="shared" si="20"/>
        <v>0</v>
      </c>
      <c r="O189" s="126"/>
    </row>
    <row r="190" spans="1:15" s="7" customFormat="1" ht="13.5" hidden="1" customHeight="1">
      <c r="A190" s="117"/>
      <c r="B190" s="14"/>
      <c r="C190" s="18"/>
      <c r="D190" s="228" t="s">
        <v>167</v>
      </c>
      <c r="E190" s="227"/>
      <c r="F190" s="10"/>
      <c r="G190" s="18"/>
      <c r="H190" s="61"/>
      <c r="I190" s="61"/>
      <c r="J190" s="61"/>
      <c r="K190" s="61"/>
      <c r="L190" s="61"/>
      <c r="M190" s="79">
        <f t="shared" si="22"/>
        <v>0</v>
      </c>
      <c r="N190" s="79">
        <f t="shared" si="20"/>
        <v>0</v>
      </c>
      <c r="O190" s="126"/>
    </row>
    <row r="191" spans="1:15" s="7" customFormat="1" ht="13.5" hidden="1" customHeight="1">
      <c r="A191" s="117"/>
      <c r="B191" s="14"/>
      <c r="C191" s="18"/>
      <c r="D191" s="228" t="s">
        <v>167</v>
      </c>
      <c r="E191" s="227"/>
      <c r="F191" s="10"/>
      <c r="G191" s="18"/>
      <c r="H191" s="61"/>
      <c r="I191" s="61"/>
      <c r="J191" s="61"/>
      <c r="K191" s="61"/>
      <c r="L191" s="61"/>
      <c r="M191" s="79">
        <f t="shared" si="22"/>
        <v>0</v>
      </c>
      <c r="N191" s="79">
        <f t="shared" si="20"/>
        <v>0</v>
      </c>
      <c r="O191" s="126"/>
    </row>
    <row r="192" spans="1:15" ht="13.5" customHeight="1">
      <c r="A192" s="117"/>
      <c r="B192" s="9" t="s">
        <v>147</v>
      </c>
      <c r="C192" s="225" t="s">
        <v>209</v>
      </c>
      <c r="D192" s="226"/>
      <c r="E192" s="227"/>
      <c r="F192" s="10"/>
      <c r="G192" s="18"/>
      <c r="H192" s="61"/>
      <c r="I192" s="61"/>
      <c r="J192" s="61"/>
      <c r="K192" s="61"/>
      <c r="L192" s="61"/>
      <c r="M192" s="79">
        <f t="shared" si="22"/>
        <v>0</v>
      </c>
      <c r="N192" s="79">
        <f t="shared" si="20"/>
        <v>0</v>
      </c>
      <c r="O192" s="126" t="s">
        <v>615</v>
      </c>
    </row>
    <row r="193" spans="1:15" ht="13.5" customHeight="1">
      <c r="A193" s="117"/>
      <c r="B193" s="9" t="s">
        <v>148</v>
      </c>
      <c r="C193" s="225" t="s">
        <v>210</v>
      </c>
      <c r="D193" s="226"/>
      <c r="E193" s="227"/>
      <c r="F193" s="10"/>
      <c r="G193" s="18"/>
      <c r="H193" s="18">
        <f>H194+H195+H196</f>
        <v>0</v>
      </c>
      <c r="I193" s="18"/>
      <c r="J193" s="18"/>
      <c r="K193" s="18"/>
      <c r="L193" s="18"/>
      <c r="M193" s="79">
        <f t="shared" si="22"/>
        <v>0</v>
      </c>
      <c r="N193" s="79">
        <f t="shared" si="20"/>
        <v>0</v>
      </c>
      <c r="O193" s="126" t="s">
        <v>616</v>
      </c>
    </row>
    <row r="194" spans="1:15" s="7" customFormat="1" ht="13.5" customHeight="1">
      <c r="A194" s="117"/>
      <c r="B194" s="14"/>
      <c r="C194" s="18" t="s">
        <v>85</v>
      </c>
      <c r="D194" s="228" t="s">
        <v>675</v>
      </c>
      <c r="E194" s="227"/>
      <c r="F194" s="10"/>
      <c r="G194" s="18"/>
      <c r="H194" s="61"/>
      <c r="I194" s="61"/>
      <c r="J194" s="61"/>
      <c r="K194" s="61"/>
      <c r="L194" s="61"/>
      <c r="M194" s="79">
        <f t="shared" si="22"/>
        <v>0</v>
      </c>
      <c r="N194" s="79">
        <f t="shared" si="20"/>
        <v>0</v>
      </c>
      <c r="O194" s="126"/>
    </row>
    <row r="195" spans="1:15" s="7" customFormat="1" ht="13.5" hidden="1" customHeight="1">
      <c r="A195" s="117"/>
      <c r="B195" s="14"/>
      <c r="C195" s="18"/>
      <c r="D195" s="228" t="s">
        <v>167</v>
      </c>
      <c r="E195" s="227"/>
      <c r="F195" s="10"/>
      <c r="G195" s="18"/>
      <c r="H195" s="61"/>
      <c r="I195" s="61"/>
      <c r="J195" s="61"/>
      <c r="K195" s="61"/>
      <c r="L195" s="61"/>
      <c r="M195" s="79">
        <f t="shared" si="22"/>
        <v>0</v>
      </c>
      <c r="N195" s="79">
        <f t="shared" si="20"/>
        <v>0</v>
      </c>
      <c r="O195" s="126"/>
    </row>
    <row r="196" spans="1:15" s="7" customFormat="1" ht="13.5" hidden="1" customHeight="1">
      <c r="A196" s="117"/>
      <c r="B196" s="14"/>
      <c r="C196" s="18"/>
      <c r="D196" s="228" t="s">
        <v>167</v>
      </c>
      <c r="E196" s="227"/>
      <c r="F196" s="10"/>
      <c r="G196" s="18"/>
      <c r="H196" s="61"/>
      <c r="I196" s="61"/>
      <c r="J196" s="61"/>
      <c r="K196" s="61"/>
      <c r="L196" s="61"/>
      <c r="M196" s="79">
        <f t="shared" si="22"/>
        <v>0</v>
      </c>
      <c r="N196" s="79">
        <f t="shared" si="20"/>
        <v>0</v>
      </c>
      <c r="O196" s="126"/>
    </row>
    <row r="197" spans="1:15" ht="13.5" customHeight="1">
      <c r="A197" s="117"/>
      <c r="B197" s="9" t="s">
        <v>149</v>
      </c>
      <c r="C197" s="225" t="s">
        <v>211</v>
      </c>
      <c r="D197" s="226"/>
      <c r="E197" s="227"/>
      <c r="F197" s="10"/>
      <c r="G197" s="18">
        <v>60000</v>
      </c>
      <c r="H197" s="18"/>
      <c r="I197" s="18">
        <v>150000</v>
      </c>
      <c r="J197" s="18"/>
      <c r="K197" s="18"/>
      <c r="L197" s="18">
        <v>0</v>
      </c>
      <c r="M197" s="79">
        <f t="shared" si="22"/>
        <v>0</v>
      </c>
      <c r="N197" s="79">
        <f>SUM(I197)</f>
        <v>150000</v>
      </c>
      <c r="O197" s="126" t="s">
        <v>617</v>
      </c>
    </row>
    <row r="198" spans="1:15" s="7" customFormat="1" ht="13.5" customHeight="1">
      <c r="A198" s="117"/>
      <c r="B198" s="14"/>
      <c r="C198" s="18" t="s">
        <v>85</v>
      </c>
      <c r="D198" s="226" t="s">
        <v>661</v>
      </c>
      <c r="E198" s="227"/>
      <c r="F198" s="10"/>
      <c r="G198" s="61">
        <v>60000</v>
      </c>
      <c r="H198" s="61"/>
      <c r="I198" s="61">
        <v>150000</v>
      </c>
      <c r="J198" s="61"/>
      <c r="K198" s="61"/>
      <c r="L198" s="61"/>
      <c r="M198" s="79">
        <f t="shared" si="22"/>
        <v>0</v>
      </c>
      <c r="N198" s="79">
        <f t="shared" ref="N198:N204" si="23">SUM(I198)</f>
        <v>150000</v>
      </c>
      <c r="O198" s="126"/>
    </row>
    <row r="199" spans="1:15" s="7" customFormat="1" ht="13.5" customHeight="1">
      <c r="A199" s="117"/>
      <c r="B199" s="14"/>
      <c r="C199" s="18"/>
      <c r="D199" s="228" t="s">
        <v>665</v>
      </c>
      <c r="E199" s="227"/>
      <c r="F199" s="10"/>
      <c r="G199" s="18"/>
      <c r="H199" s="61"/>
      <c r="I199" s="61"/>
      <c r="J199" s="61"/>
      <c r="K199" s="61"/>
      <c r="L199" s="61"/>
      <c r="M199" s="79">
        <f t="shared" si="22"/>
        <v>0</v>
      </c>
      <c r="N199" s="79">
        <f t="shared" si="23"/>
        <v>0</v>
      </c>
      <c r="O199" s="126"/>
    </row>
    <row r="200" spans="1:15" s="7" customFormat="1" ht="13.5" customHeight="1">
      <c r="A200" s="117"/>
      <c r="B200" s="14"/>
      <c r="C200" s="18"/>
      <c r="D200" s="228"/>
      <c r="E200" s="227"/>
      <c r="F200" s="10"/>
      <c r="G200" s="18"/>
      <c r="H200" s="61"/>
      <c r="I200" s="61"/>
      <c r="J200" s="61"/>
      <c r="K200" s="61"/>
      <c r="L200" s="61"/>
      <c r="M200" s="79">
        <f t="shared" si="22"/>
        <v>0</v>
      </c>
      <c r="N200" s="79">
        <f t="shared" si="23"/>
        <v>0</v>
      </c>
      <c r="O200" s="126"/>
    </row>
    <row r="201" spans="1:15" ht="13.5" customHeight="1">
      <c r="A201" s="117"/>
      <c r="B201" s="9" t="s">
        <v>150</v>
      </c>
      <c r="C201" s="225" t="s">
        <v>212</v>
      </c>
      <c r="D201" s="226"/>
      <c r="E201" s="227"/>
      <c r="F201" s="10"/>
      <c r="G201" s="18"/>
      <c r="H201" s="28"/>
      <c r="I201" s="28"/>
      <c r="J201" s="28"/>
      <c r="K201" s="28"/>
      <c r="L201" s="28"/>
      <c r="M201" s="79">
        <f t="shared" si="22"/>
        <v>0</v>
      </c>
      <c r="N201" s="79">
        <f t="shared" si="23"/>
        <v>0</v>
      </c>
      <c r="O201" s="126" t="s">
        <v>618</v>
      </c>
    </row>
    <row r="202" spans="1:15" ht="13.5" customHeight="1">
      <c r="A202" s="117"/>
      <c r="B202" s="9" t="s">
        <v>151</v>
      </c>
      <c r="C202" s="225" t="s">
        <v>213</v>
      </c>
      <c r="D202" s="226"/>
      <c r="E202" s="227"/>
      <c r="F202" s="10"/>
      <c r="G202" s="18"/>
      <c r="H202" s="28"/>
      <c r="I202" s="28"/>
      <c r="J202" s="28"/>
      <c r="K202" s="28"/>
      <c r="L202" s="28"/>
      <c r="M202" s="79">
        <f t="shared" si="22"/>
        <v>0</v>
      </c>
      <c r="N202" s="79">
        <f t="shared" si="23"/>
        <v>0</v>
      </c>
      <c r="O202" s="126" t="s">
        <v>619</v>
      </c>
    </row>
    <row r="203" spans="1:15" ht="13.5" customHeight="1">
      <c r="A203" s="117"/>
      <c r="B203" s="9" t="s">
        <v>152</v>
      </c>
      <c r="C203" s="225" t="s">
        <v>214</v>
      </c>
      <c r="D203" s="226"/>
      <c r="E203" s="227"/>
      <c r="F203" s="175"/>
      <c r="G203" s="211">
        <v>16200</v>
      </c>
      <c r="H203" s="28"/>
      <c r="I203" s="28">
        <v>40500</v>
      </c>
      <c r="J203" s="28"/>
      <c r="K203" s="28"/>
      <c r="L203" s="28"/>
      <c r="M203" s="79">
        <f t="shared" si="22"/>
        <v>0</v>
      </c>
      <c r="N203" s="79">
        <f t="shared" si="23"/>
        <v>40500</v>
      </c>
      <c r="O203" s="126" t="s">
        <v>620</v>
      </c>
    </row>
    <row r="204" spans="1:15" ht="23.25" customHeight="1">
      <c r="A204" s="129"/>
      <c r="B204" s="19" t="s">
        <v>153</v>
      </c>
      <c r="C204" s="229" t="s">
        <v>781</v>
      </c>
      <c r="D204" s="230"/>
      <c r="E204" s="231"/>
      <c r="F204" s="213">
        <f>F188+F192+F193+F197+F201+F202+F203</f>
        <v>0</v>
      </c>
      <c r="G204" s="212">
        <f>G188+G192+G193+G197+G201+G202+G203</f>
        <v>76200</v>
      </c>
      <c r="H204" s="212">
        <f t="shared" ref="H204:I204" si="24">H188+H192+H193+H197+H201+H202+H203</f>
        <v>0</v>
      </c>
      <c r="I204" s="212">
        <f t="shared" si="24"/>
        <v>190500</v>
      </c>
      <c r="J204" s="212">
        <f t="shared" ref="J204" si="25">J188+J192+J193+J197+J201+J202+J203</f>
        <v>0</v>
      </c>
      <c r="K204" s="212">
        <f t="shared" ref="K204" si="26">K188+K192+K193+K197+K201+K202+K203</f>
        <v>0</v>
      </c>
      <c r="L204" s="212">
        <f t="shared" ref="L204" si="27">L188+L192+L193+L197+L201+L202+L203</f>
        <v>0</v>
      </c>
      <c r="M204" s="212">
        <f t="shared" ref="M204" si="28">M188+M192+M193+M197+M201+M202+M203</f>
        <v>0</v>
      </c>
      <c r="N204" s="224">
        <f t="shared" si="23"/>
        <v>190500</v>
      </c>
      <c r="O204" s="215" t="s">
        <v>621</v>
      </c>
    </row>
    <row r="205" spans="1:15" ht="13.5" customHeight="1">
      <c r="A205" s="117"/>
      <c r="B205" s="9" t="s">
        <v>154</v>
      </c>
      <c r="C205" s="225" t="s">
        <v>22</v>
      </c>
      <c r="D205" s="226"/>
      <c r="E205" s="227"/>
      <c r="F205" s="10"/>
      <c r="G205" s="18"/>
      <c r="H205" s="18"/>
      <c r="I205" s="18"/>
      <c r="J205" s="18"/>
      <c r="K205" s="18"/>
      <c r="L205" s="18"/>
      <c r="M205" s="79">
        <f t="shared" si="22"/>
        <v>0</v>
      </c>
      <c r="N205" s="79">
        <f t="shared" si="20"/>
        <v>0</v>
      </c>
      <c r="O205" s="126" t="s">
        <v>622</v>
      </c>
    </row>
    <row r="206" spans="1:15" s="7" customFormat="1" ht="13.5" customHeight="1">
      <c r="A206" s="117"/>
      <c r="B206" s="14"/>
      <c r="C206" s="18" t="s">
        <v>85</v>
      </c>
      <c r="D206" s="228" t="s">
        <v>695</v>
      </c>
      <c r="E206" s="227"/>
      <c r="F206" s="10"/>
      <c r="G206" s="18"/>
      <c r="H206" s="61"/>
      <c r="I206" s="61"/>
      <c r="J206" s="61"/>
      <c r="K206" s="61"/>
      <c r="L206" s="61"/>
      <c r="M206" s="79">
        <f t="shared" ref="M206:M211" si="29">F206</f>
        <v>0</v>
      </c>
      <c r="N206" s="79">
        <f t="shared" si="20"/>
        <v>0</v>
      </c>
      <c r="O206" s="126"/>
    </row>
    <row r="207" spans="1:15" s="7" customFormat="1" ht="13.5" hidden="1" customHeight="1">
      <c r="A207" s="117"/>
      <c r="B207" s="14"/>
      <c r="C207" s="18"/>
      <c r="D207" s="228" t="s">
        <v>167</v>
      </c>
      <c r="E207" s="227"/>
      <c r="F207" s="10"/>
      <c r="G207" s="18"/>
      <c r="H207" s="61"/>
      <c r="I207" s="61"/>
      <c r="J207" s="61"/>
      <c r="K207" s="61"/>
      <c r="L207" s="61"/>
      <c r="M207" s="79">
        <f t="shared" si="29"/>
        <v>0</v>
      </c>
      <c r="N207" s="79">
        <f t="shared" ref="N207:N222" si="30">SUM(G207:H207)</f>
        <v>0</v>
      </c>
      <c r="O207" s="126"/>
    </row>
    <row r="208" spans="1:15" s="7" customFormat="1" ht="13.5" hidden="1" customHeight="1">
      <c r="A208" s="117"/>
      <c r="B208" s="14"/>
      <c r="C208" s="18"/>
      <c r="D208" s="228" t="s">
        <v>167</v>
      </c>
      <c r="E208" s="227"/>
      <c r="F208" s="10"/>
      <c r="G208" s="18"/>
      <c r="H208" s="61"/>
      <c r="I208" s="61"/>
      <c r="J208" s="61"/>
      <c r="K208" s="61"/>
      <c r="L208" s="61"/>
      <c r="M208" s="79">
        <f t="shared" si="29"/>
        <v>0</v>
      </c>
      <c r="N208" s="79">
        <f t="shared" si="30"/>
        <v>0</v>
      </c>
      <c r="O208" s="126"/>
    </row>
    <row r="209" spans="1:15" ht="13.5" customHeight="1">
      <c r="A209" s="117"/>
      <c r="B209" s="9" t="s">
        <v>155</v>
      </c>
      <c r="C209" s="225" t="s">
        <v>215</v>
      </c>
      <c r="D209" s="226"/>
      <c r="E209" s="227"/>
      <c r="F209" s="10"/>
      <c r="G209" s="18"/>
      <c r="H209" s="28"/>
      <c r="I209" s="28"/>
      <c r="J209" s="28"/>
      <c r="K209" s="28"/>
      <c r="L209" s="28"/>
      <c r="M209" s="79">
        <f t="shared" si="29"/>
        <v>0</v>
      </c>
      <c r="N209" s="79">
        <f t="shared" si="30"/>
        <v>0</v>
      </c>
      <c r="O209" s="126" t="s">
        <v>623</v>
      </c>
    </row>
    <row r="210" spans="1:15" ht="13.5" customHeight="1">
      <c r="A210" s="117"/>
      <c r="B210" s="9" t="s">
        <v>156</v>
      </c>
      <c r="C210" s="225" t="s">
        <v>216</v>
      </c>
      <c r="D210" s="226"/>
      <c r="E210" s="227"/>
      <c r="F210" s="10"/>
      <c r="G210" s="18"/>
      <c r="H210" s="28"/>
      <c r="I210" s="28"/>
      <c r="J210" s="28"/>
      <c r="K210" s="28"/>
      <c r="L210" s="28"/>
      <c r="M210" s="79">
        <f t="shared" si="29"/>
        <v>0</v>
      </c>
      <c r="N210" s="79">
        <f t="shared" si="30"/>
        <v>0</v>
      </c>
      <c r="O210" s="126" t="s">
        <v>624</v>
      </c>
    </row>
    <row r="211" spans="1:15" ht="13.5" customHeight="1">
      <c r="A211" s="117"/>
      <c r="B211" s="9" t="s">
        <v>157</v>
      </c>
      <c r="C211" s="225" t="s">
        <v>217</v>
      </c>
      <c r="D211" s="226"/>
      <c r="E211" s="227"/>
      <c r="F211" s="10"/>
      <c r="G211" s="18"/>
      <c r="H211" s="28"/>
      <c r="I211" s="28"/>
      <c r="J211" s="28"/>
      <c r="K211" s="28"/>
      <c r="L211" s="28"/>
      <c r="M211" s="79">
        <f t="shared" si="29"/>
        <v>0</v>
      </c>
      <c r="N211" s="79">
        <f t="shared" si="30"/>
        <v>0</v>
      </c>
      <c r="O211" s="126" t="s">
        <v>625</v>
      </c>
    </row>
    <row r="212" spans="1:15" ht="23.25" customHeight="1">
      <c r="A212" s="117"/>
      <c r="B212" s="19" t="s">
        <v>158</v>
      </c>
      <c r="C212" s="229" t="s">
        <v>782</v>
      </c>
      <c r="D212" s="230"/>
      <c r="E212" s="231"/>
      <c r="F212" s="213">
        <f>F211+F210+F209+F205</f>
        <v>0</v>
      </c>
      <c r="G212" s="212">
        <f>G211+G210+G209+G205</f>
        <v>0</v>
      </c>
      <c r="H212" s="212">
        <f>H211+H210+H209+H205</f>
        <v>0</v>
      </c>
      <c r="I212" s="212"/>
      <c r="J212" s="212">
        <v>0</v>
      </c>
      <c r="K212" s="212">
        <v>0</v>
      </c>
      <c r="L212" s="212">
        <v>0</v>
      </c>
      <c r="M212" s="214">
        <f>F212</f>
        <v>0</v>
      </c>
      <c r="N212" s="214">
        <f t="shared" si="30"/>
        <v>0</v>
      </c>
      <c r="O212" s="215" t="s">
        <v>626</v>
      </c>
    </row>
    <row r="213" spans="1:15" ht="13.5" customHeight="1">
      <c r="A213" s="117"/>
      <c r="B213" s="9" t="s">
        <v>159</v>
      </c>
      <c r="C213" s="225" t="s">
        <v>218</v>
      </c>
      <c r="D213" s="226"/>
      <c r="E213" s="227"/>
      <c r="F213" s="10"/>
      <c r="G213" s="18"/>
      <c r="H213" s="28"/>
      <c r="I213" s="28"/>
      <c r="J213" s="28"/>
      <c r="K213" s="28"/>
      <c r="L213" s="28"/>
      <c r="M213" s="79">
        <f>F213</f>
        <v>0</v>
      </c>
      <c r="N213" s="79">
        <f t="shared" si="30"/>
        <v>0</v>
      </c>
      <c r="O213" s="126" t="s">
        <v>627</v>
      </c>
    </row>
    <row r="214" spans="1:15" ht="13.5" customHeight="1">
      <c r="A214" s="117"/>
      <c r="B214" s="9" t="s">
        <v>160</v>
      </c>
      <c r="C214" s="225" t="s">
        <v>219</v>
      </c>
      <c r="D214" s="226"/>
      <c r="E214" s="227"/>
      <c r="F214" s="10"/>
      <c r="G214" s="18"/>
      <c r="H214" s="28"/>
      <c r="I214" s="28"/>
      <c r="J214" s="28"/>
      <c r="K214" s="28"/>
      <c r="L214" s="28"/>
      <c r="M214" s="79">
        <f t="shared" ref="M214:M221" si="31">F214</f>
        <v>0</v>
      </c>
      <c r="N214" s="79">
        <f t="shared" si="30"/>
        <v>0</v>
      </c>
      <c r="O214" s="126" t="s">
        <v>628</v>
      </c>
    </row>
    <row r="215" spans="1:15" ht="13.5" customHeight="1">
      <c r="A215" s="117"/>
      <c r="B215" s="9" t="s">
        <v>161</v>
      </c>
      <c r="C215" s="225" t="s">
        <v>220</v>
      </c>
      <c r="D215" s="226"/>
      <c r="E215" s="227"/>
      <c r="F215" s="10"/>
      <c r="G215" s="18"/>
      <c r="H215" s="28"/>
      <c r="I215" s="28"/>
      <c r="J215" s="28"/>
      <c r="K215" s="28"/>
      <c r="L215" s="28"/>
      <c r="M215" s="79">
        <f t="shared" si="31"/>
        <v>0</v>
      </c>
      <c r="N215" s="79">
        <f t="shared" si="30"/>
        <v>0</v>
      </c>
      <c r="O215" s="126" t="s">
        <v>629</v>
      </c>
    </row>
    <row r="216" spans="1:15" ht="13.5" customHeight="1">
      <c r="A216" s="117"/>
      <c r="B216" s="9" t="s">
        <v>162</v>
      </c>
      <c r="C216" s="225" t="s">
        <v>221</v>
      </c>
      <c r="D216" s="226"/>
      <c r="E216" s="227"/>
      <c r="F216" s="10"/>
      <c r="G216" s="18"/>
      <c r="H216" s="28"/>
      <c r="I216" s="28"/>
      <c r="J216" s="28"/>
      <c r="K216" s="28"/>
      <c r="L216" s="28"/>
      <c r="M216" s="79">
        <f t="shared" si="31"/>
        <v>0</v>
      </c>
      <c r="N216" s="79">
        <f t="shared" si="30"/>
        <v>0</v>
      </c>
      <c r="O216" s="126" t="s">
        <v>630</v>
      </c>
    </row>
    <row r="217" spans="1:15" ht="13.5" customHeight="1">
      <c r="A217" s="117"/>
      <c r="B217" s="9" t="s">
        <v>163</v>
      </c>
      <c r="C217" s="225" t="s">
        <v>222</v>
      </c>
      <c r="D217" s="226"/>
      <c r="E217" s="227"/>
      <c r="F217" s="10"/>
      <c r="G217" s="18"/>
      <c r="H217" s="28"/>
      <c r="I217" s="28"/>
      <c r="J217" s="28"/>
      <c r="K217" s="28"/>
      <c r="L217" s="28"/>
      <c r="M217" s="79">
        <f t="shared" si="31"/>
        <v>0</v>
      </c>
      <c r="N217" s="79">
        <f t="shared" si="30"/>
        <v>0</v>
      </c>
      <c r="O217" s="126" t="s">
        <v>631</v>
      </c>
    </row>
    <row r="218" spans="1:15" ht="13.5" customHeight="1">
      <c r="A218" s="117"/>
      <c r="B218" s="9" t="s">
        <v>164</v>
      </c>
      <c r="C218" s="225" t="s">
        <v>223</v>
      </c>
      <c r="D218" s="226"/>
      <c r="E218" s="227"/>
      <c r="F218" s="10"/>
      <c r="G218" s="18"/>
      <c r="H218" s="28"/>
      <c r="I218" s="28"/>
      <c r="J218" s="28"/>
      <c r="K218" s="28"/>
      <c r="L218" s="28"/>
      <c r="M218" s="79">
        <f t="shared" si="31"/>
        <v>0</v>
      </c>
      <c r="N218" s="79">
        <f t="shared" si="30"/>
        <v>0</v>
      </c>
      <c r="O218" s="126" t="s">
        <v>632</v>
      </c>
    </row>
    <row r="219" spans="1:15" ht="13.5" customHeight="1">
      <c r="A219" s="117"/>
      <c r="B219" s="9" t="s">
        <v>688</v>
      </c>
      <c r="C219" s="225" t="s">
        <v>224</v>
      </c>
      <c r="D219" s="226"/>
      <c r="E219" s="227"/>
      <c r="F219" s="10"/>
      <c r="G219" s="18"/>
      <c r="H219" s="28"/>
      <c r="I219" s="28"/>
      <c r="J219" s="28"/>
      <c r="K219" s="28"/>
      <c r="L219" s="28"/>
      <c r="M219" s="79">
        <f t="shared" si="31"/>
        <v>0</v>
      </c>
      <c r="N219" s="79">
        <f t="shared" si="30"/>
        <v>0</v>
      </c>
      <c r="O219" s="126" t="s">
        <v>633</v>
      </c>
    </row>
    <row r="220" spans="1:15" ht="13.5" customHeight="1">
      <c r="A220" s="117"/>
      <c r="B220" s="9" t="s">
        <v>689</v>
      </c>
      <c r="C220" s="225" t="s">
        <v>699</v>
      </c>
      <c r="D220" s="226"/>
      <c r="E220" s="227"/>
      <c r="F220" s="10"/>
      <c r="G220" s="18"/>
      <c r="H220" s="28"/>
      <c r="I220" s="28"/>
      <c r="J220" s="28"/>
      <c r="K220" s="28"/>
      <c r="L220" s="28"/>
      <c r="M220" s="79">
        <f t="shared" si="31"/>
        <v>0</v>
      </c>
      <c r="N220" s="79">
        <f t="shared" si="30"/>
        <v>0</v>
      </c>
      <c r="O220" s="126" t="s">
        <v>634</v>
      </c>
    </row>
    <row r="221" spans="1:15" ht="13.5" customHeight="1">
      <c r="A221" s="117"/>
      <c r="B221" s="9" t="s">
        <v>690</v>
      </c>
      <c r="C221" s="245" t="s">
        <v>701</v>
      </c>
      <c r="D221" s="246"/>
      <c r="E221" s="247"/>
      <c r="F221" s="10"/>
      <c r="G221" s="18"/>
      <c r="H221" s="28"/>
      <c r="I221" s="28"/>
      <c r="J221" s="28"/>
      <c r="K221" s="28"/>
      <c r="L221" s="28"/>
      <c r="M221" s="79">
        <f t="shared" si="31"/>
        <v>0</v>
      </c>
      <c r="N221" s="79">
        <f t="shared" si="30"/>
        <v>0</v>
      </c>
      <c r="O221" s="126" t="s">
        <v>700</v>
      </c>
    </row>
    <row r="222" spans="1:15" ht="23.25" customHeight="1">
      <c r="A222" s="117"/>
      <c r="B222" s="19" t="s">
        <v>698</v>
      </c>
      <c r="C222" s="229" t="s">
        <v>225</v>
      </c>
      <c r="D222" s="230"/>
      <c r="E222" s="231"/>
      <c r="F222" s="213">
        <f>F213+F214+F215+F216+F217+F218+F219+F220+F221</f>
        <v>0</v>
      </c>
      <c r="G222" s="213">
        <f>G213+G214+G215+G216+G217+G218+G219+G220+G221</f>
        <v>0</v>
      </c>
      <c r="H222" s="213">
        <f>H213+H214+H215+H216+H217+H218+H219+H220+H221</f>
        <v>0</v>
      </c>
      <c r="I222" s="213"/>
      <c r="J222" s="213">
        <v>0</v>
      </c>
      <c r="K222" s="213">
        <v>0</v>
      </c>
      <c r="L222" s="213">
        <v>0</v>
      </c>
      <c r="M222" s="214">
        <f>F222</f>
        <v>0</v>
      </c>
      <c r="N222" s="214">
        <f t="shared" si="30"/>
        <v>0</v>
      </c>
      <c r="O222" s="215" t="s">
        <v>635</v>
      </c>
    </row>
    <row r="223" spans="1:15" ht="23.25" customHeight="1">
      <c r="A223" s="118"/>
      <c r="B223" s="19" t="s">
        <v>779</v>
      </c>
      <c r="C223" s="229" t="s">
        <v>226</v>
      </c>
      <c r="D223" s="230"/>
      <c r="E223" s="231"/>
      <c r="F223" s="6">
        <f>F64+F65+F161+F170+F187+F204+F212+F222</f>
        <v>1954387</v>
      </c>
      <c r="G223" s="6">
        <f>G64+G65+G161+G170+G187+G204+G212+G222</f>
        <v>761600</v>
      </c>
      <c r="H223" s="6">
        <f t="shared" ref="H223:J223" si="32">H64+H65+H161+H170+H187+H204+H212+H222</f>
        <v>590400</v>
      </c>
      <c r="I223" s="6">
        <f t="shared" si="32"/>
        <v>1580286</v>
      </c>
      <c r="J223" s="6">
        <f t="shared" si="32"/>
        <v>1035000</v>
      </c>
      <c r="K223" s="6">
        <f t="shared" ref="K223" si="33">K64+K65+K161+K170+K187+K204+K212+K222</f>
        <v>0</v>
      </c>
      <c r="L223" s="6">
        <f t="shared" ref="L223" si="34">L64+L65+L161+L170+L187+L204+L212+L222</f>
        <v>0</v>
      </c>
      <c r="M223" s="6">
        <f t="shared" ref="M223" si="35">M64+M65+M161+M170+M187+M204+M212+M222</f>
        <v>1954387</v>
      </c>
      <c r="N223" s="6">
        <f>N64+N65+N161+N170+N187+N204+N212+N222</f>
        <v>2615286</v>
      </c>
      <c r="O223" s="128" t="s">
        <v>636</v>
      </c>
    </row>
    <row r="224" spans="1:15">
      <c r="F224" s="11"/>
      <c r="G224" s="11"/>
      <c r="H224" s="11"/>
      <c r="I224" s="21"/>
      <c r="J224" s="21"/>
      <c r="K224" s="21"/>
      <c r="L224" s="21"/>
      <c r="M224" s="11"/>
      <c r="N224" s="11"/>
      <c r="O224" s="7"/>
    </row>
    <row r="225" spans="6:15">
      <c r="F225" s="11"/>
      <c r="G225" s="11"/>
      <c r="H225" s="11"/>
      <c r="I225" s="11"/>
      <c r="J225" s="11"/>
      <c r="K225" s="11"/>
      <c r="L225" s="11"/>
      <c r="M225" s="11"/>
      <c r="N225" s="11"/>
      <c r="O225" s="7"/>
    </row>
    <row r="226" spans="6:15">
      <c r="F226" s="11"/>
      <c r="G226" s="11"/>
      <c r="H226" s="11"/>
      <c r="I226" s="11"/>
      <c r="J226" s="11"/>
      <c r="K226" s="11"/>
      <c r="L226" s="11"/>
      <c r="M226" s="11"/>
      <c r="N226" s="11"/>
      <c r="O226" s="7"/>
    </row>
    <row r="227" spans="6:15">
      <c r="F227" s="11"/>
      <c r="G227" s="11"/>
      <c r="H227" s="11"/>
      <c r="I227" s="11"/>
      <c r="J227" s="11"/>
      <c r="K227" s="11"/>
      <c r="L227" s="11"/>
      <c r="M227" s="11"/>
      <c r="N227" s="11"/>
      <c r="O227" s="7"/>
    </row>
    <row r="228" spans="6:15">
      <c r="F228" s="11"/>
      <c r="G228" s="11"/>
      <c r="H228" s="11"/>
      <c r="I228" s="11"/>
      <c r="J228" s="11"/>
      <c r="K228" s="11"/>
      <c r="L228" s="11"/>
      <c r="M228" s="11"/>
      <c r="N228" s="11"/>
    </row>
    <row r="229" spans="6:15">
      <c r="F229" s="11"/>
      <c r="G229" s="11"/>
      <c r="H229" s="11"/>
      <c r="I229" s="11"/>
      <c r="J229" s="11"/>
      <c r="K229" s="11"/>
      <c r="L229" s="11"/>
      <c r="M229" s="11"/>
      <c r="N229" s="11"/>
      <c r="O229" s="7"/>
    </row>
    <row r="230" spans="6:15">
      <c r="F230" s="11"/>
      <c r="G230" s="11"/>
      <c r="H230" s="11"/>
      <c r="I230" s="11"/>
      <c r="J230" s="11"/>
      <c r="K230" s="11"/>
      <c r="L230" s="11"/>
      <c r="M230" s="11"/>
      <c r="N230" s="11"/>
      <c r="O230" s="7"/>
    </row>
    <row r="231" spans="6:15">
      <c r="F231" s="11"/>
      <c r="G231" s="11"/>
      <c r="H231" s="11"/>
      <c r="I231" s="11"/>
      <c r="J231" s="11"/>
      <c r="K231" s="11"/>
      <c r="L231" s="11"/>
      <c r="M231" s="11"/>
      <c r="N231" s="11"/>
      <c r="O231" s="7"/>
    </row>
    <row r="232" spans="6:15">
      <c r="F232" s="11"/>
      <c r="G232" s="11"/>
      <c r="H232" s="11"/>
      <c r="I232" s="11"/>
      <c r="J232" s="11"/>
      <c r="K232" s="11"/>
      <c r="L232" s="11"/>
      <c r="M232" s="11"/>
      <c r="N232" s="11"/>
      <c r="O232" s="7"/>
    </row>
    <row r="233" spans="6:15">
      <c r="F233" s="11"/>
      <c r="G233" s="11"/>
      <c r="H233" s="11"/>
      <c r="I233" s="11"/>
      <c r="J233" s="11"/>
      <c r="K233" s="11"/>
      <c r="L233" s="11"/>
      <c r="M233" s="11"/>
      <c r="N233" s="11"/>
      <c r="O233" s="7"/>
    </row>
    <row r="234" spans="6:15">
      <c r="F234" s="11"/>
      <c r="G234" s="11"/>
      <c r="H234" s="11"/>
      <c r="I234" s="11"/>
      <c r="J234" s="11"/>
      <c r="K234" s="11"/>
      <c r="L234" s="11"/>
      <c r="M234" s="11"/>
      <c r="N234" s="11"/>
    </row>
    <row r="235" spans="6:15">
      <c r="F235" s="11"/>
      <c r="G235" s="11"/>
      <c r="H235" s="11"/>
      <c r="I235" s="11"/>
      <c r="J235" s="11"/>
      <c r="K235" s="11"/>
      <c r="L235" s="11"/>
      <c r="M235" s="11"/>
      <c r="N235" s="11"/>
    </row>
    <row r="236" spans="6:15">
      <c r="F236" s="11"/>
      <c r="G236" s="11"/>
      <c r="H236" s="11"/>
      <c r="I236" s="11"/>
      <c r="J236" s="11"/>
      <c r="K236" s="11"/>
      <c r="L236" s="11"/>
      <c r="M236" s="11"/>
      <c r="N236" s="11"/>
      <c r="O236" s="7"/>
    </row>
    <row r="237" spans="6:15">
      <c r="F237" s="11"/>
      <c r="G237" s="11"/>
      <c r="H237" s="11"/>
      <c r="I237" s="11"/>
      <c r="J237" s="11"/>
      <c r="K237" s="11"/>
      <c r="L237" s="11"/>
      <c r="M237" s="11"/>
      <c r="N237" s="11"/>
      <c r="O237" s="7"/>
    </row>
    <row r="238" spans="6:15">
      <c r="F238" s="11"/>
      <c r="G238" s="11"/>
      <c r="H238" s="11"/>
      <c r="I238" s="11"/>
      <c r="J238" s="11"/>
      <c r="K238" s="11"/>
      <c r="L238" s="11"/>
      <c r="M238" s="11"/>
      <c r="N238" s="11"/>
    </row>
    <row r="239" spans="6:15">
      <c r="F239" s="11"/>
      <c r="G239" s="11"/>
      <c r="H239" s="11"/>
      <c r="I239" s="11"/>
      <c r="J239" s="11"/>
      <c r="K239" s="11"/>
      <c r="L239" s="11"/>
      <c r="M239" s="11"/>
      <c r="N239" s="11"/>
      <c r="O239" s="7"/>
    </row>
    <row r="240" spans="6:15">
      <c r="F240" s="11"/>
      <c r="G240" s="11"/>
      <c r="H240" s="11"/>
      <c r="I240" s="11"/>
      <c r="J240" s="11"/>
      <c r="K240" s="11"/>
      <c r="L240" s="11"/>
      <c r="M240" s="11"/>
      <c r="N240" s="11"/>
      <c r="O240" s="7"/>
    </row>
    <row r="241" spans="6:15">
      <c r="F241" s="11"/>
      <c r="G241" s="11"/>
      <c r="H241" s="11"/>
      <c r="I241" s="11"/>
      <c r="J241" s="11"/>
      <c r="K241" s="11"/>
      <c r="L241" s="11"/>
      <c r="M241" s="11"/>
      <c r="N241" s="11"/>
    </row>
    <row r="242" spans="6:15">
      <c r="F242" s="11"/>
      <c r="G242" s="11"/>
      <c r="H242" s="11"/>
      <c r="I242" s="11"/>
      <c r="J242" s="11"/>
      <c r="K242" s="11"/>
      <c r="L242" s="11"/>
      <c r="M242" s="11"/>
      <c r="N242" s="11"/>
    </row>
    <row r="243" spans="6:15">
      <c r="F243" s="11"/>
      <c r="G243" s="11"/>
      <c r="H243" s="11"/>
      <c r="I243" s="11"/>
      <c r="J243" s="11"/>
      <c r="K243" s="11"/>
      <c r="L243" s="11"/>
      <c r="M243" s="11"/>
      <c r="N243" s="11"/>
    </row>
    <row r="244" spans="6:15">
      <c r="F244" s="11"/>
      <c r="G244" s="11"/>
      <c r="H244" s="11"/>
      <c r="I244" s="11"/>
      <c r="J244" s="11"/>
      <c r="K244" s="11"/>
      <c r="L244" s="11"/>
      <c r="M244" s="11"/>
      <c r="N244" s="11"/>
    </row>
    <row r="245" spans="6:15">
      <c r="F245" s="11"/>
      <c r="G245" s="11"/>
      <c r="H245" s="11"/>
      <c r="I245" s="11"/>
      <c r="J245" s="11"/>
      <c r="K245" s="11"/>
      <c r="L245" s="11"/>
      <c r="M245" s="11"/>
      <c r="N245" s="11"/>
    </row>
    <row r="246" spans="6:15">
      <c r="F246" s="11"/>
      <c r="G246" s="11"/>
      <c r="H246" s="11"/>
      <c r="I246" s="11"/>
      <c r="J246" s="11"/>
      <c r="K246" s="11"/>
      <c r="L246" s="11"/>
      <c r="M246" s="11"/>
      <c r="N246" s="11"/>
    </row>
    <row r="247" spans="6:15">
      <c r="F247" s="11"/>
      <c r="G247" s="11"/>
      <c r="H247" s="11"/>
      <c r="I247" s="11"/>
      <c r="J247" s="11"/>
      <c r="K247" s="11"/>
      <c r="L247" s="11"/>
      <c r="M247" s="11"/>
      <c r="N247" s="11"/>
      <c r="O247" s="7"/>
    </row>
    <row r="248" spans="6:15">
      <c r="F248" s="11"/>
      <c r="G248" s="11"/>
      <c r="H248" s="11"/>
      <c r="I248" s="11"/>
      <c r="J248" s="11"/>
      <c r="K248" s="11"/>
      <c r="L248" s="11"/>
      <c r="M248" s="11"/>
      <c r="N248" s="11"/>
      <c r="O248" s="7"/>
    </row>
    <row r="249" spans="6:15">
      <c r="F249" s="11"/>
      <c r="G249" s="11"/>
      <c r="H249" s="11"/>
      <c r="I249" s="11"/>
      <c r="J249" s="11"/>
      <c r="K249" s="11"/>
      <c r="L249" s="11"/>
      <c r="M249" s="11"/>
      <c r="N249" s="11"/>
      <c r="O249" s="7"/>
    </row>
    <row r="250" spans="6:15">
      <c r="F250" s="11"/>
      <c r="G250" s="11"/>
      <c r="H250" s="11"/>
      <c r="I250" s="11"/>
      <c r="J250" s="11"/>
      <c r="K250" s="11"/>
      <c r="L250" s="11"/>
      <c r="M250" s="11"/>
      <c r="N250" s="11"/>
      <c r="O250" s="7"/>
    </row>
    <row r="251" spans="6:15">
      <c r="F251" s="11"/>
      <c r="G251" s="11"/>
      <c r="H251" s="11"/>
      <c r="I251" s="11"/>
      <c r="J251" s="11"/>
      <c r="K251" s="11"/>
      <c r="L251" s="11"/>
      <c r="M251" s="11"/>
      <c r="N251" s="11"/>
      <c r="O251" s="7"/>
    </row>
    <row r="252" spans="6:15">
      <c r="F252" s="11"/>
      <c r="G252" s="11"/>
      <c r="H252" s="11"/>
      <c r="I252" s="11"/>
      <c r="J252" s="11"/>
      <c r="K252" s="11"/>
      <c r="L252" s="11"/>
      <c r="M252" s="11"/>
      <c r="N252" s="11"/>
    </row>
    <row r="253" spans="6:15">
      <c r="F253" s="11"/>
      <c r="G253" s="11"/>
      <c r="H253" s="11"/>
      <c r="I253" s="11"/>
      <c r="J253" s="11"/>
      <c r="K253" s="11"/>
      <c r="L253" s="11"/>
      <c r="M253" s="11"/>
      <c r="N253" s="11"/>
    </row>
    <row r="254" spans="6:15">
      <c r="F254" s="11"/>
      <c r="G254" s="11"/>
      <c r="H254" s="11"/>
      <c r="I254" s="11"/>
      <c r="J254" s="11"/>
      <c r="K254" s="11"/>
      <c r="L254" s="11"/>
      <c r="M254" s="11"/>
      <c r="N254" s="11"/>
    </row>
    <row r="255" spans="6:15">
      <c r="F255" s="11"/>
      <c r="G255" s="11"/>
      <c r="H255" s="11"/>
      <c r="I255" s="11"/>
      <c r="J255" s="11"/>
      <c r="K255" s="11"/>
      <c r="L255" s="11"/>
      <c r="M255" s="11"/>
      <c r="N255" s="11"/>
    </row>
    <row r="256" spans="6:15">
      <c r="F256" s="11"/>
      <c r="G256" s="11"/>
      <c r="H256" s="11"/>
      <c r="I256" s="11"/>
      <c r="J256" s="11"/>
      <c r="K256" s="11"/>
      <c r="L256" s="11"/>
      <c r="M256" s="11"/>
      <c r="N256" s="11"/>
    </row>
    <row r="257" spans="6:15">
      <c r="F257" s="11"/>
      <c r="G257" s="11"/>
      <c r="H257" s="11"/>
      <c r="I257" s="11"/>
      <c r="J257" s="11"/>
      <c r="K257" s="11"/>
      <c r="L257" s="11"/>
      <c r="M257" s="11"/>
      <c r="N257" s="11"/>
    </row>
    <row r="258" spans="6:15">
      <c r="F258" s="11"/>
      <c r="G258" s="11"/>
      <c r="H258" s="11"/>
      <c r="I258" s="11"/>
      <c r="J258" s="11"/>
      <c r="K258" s="11"/>
      <c r="L258" s="11"/>
      <c r="M258" s="11"/>
      <c r="N258" s="11"/>
    </row>
    <row r="259" spans="6:15">
      <c r="F259" s="11"/>
      <c r="G259" s="11"/>
      <c r="H259" s="11"/>
      <c r="I259" s="11"/>
      <c r="J259" s="11"/>
      <c r="K259" s="11"/>
      <c r="L259" s="11"/>
      <c r="M259" s="11"/>
      <c r="N259" s="11"/>
    </row>
    <row r="260" spans="6:15">
      <c r="F260" s="11"/>
      <c r="G260" s="11"/>
      <c r="H260" s="11"/>
      <c r="I260" s="11"/>
      <c r="J260" s="11"/>
      <c r="K260" s="11"/>
      <c r="L260" s="11"/>
      <c r="M260" s="11"/>
      <c r="N260" s="11"/>
    </row>
    <row r="261" spans="6:15">
      <c r="F261" s="11"/>
      <c r="G261" s="11"/>
      <c r="H261" s="11"/>
      <c r="I261" s="11"/>
      <c r="J261" s="11"/>
      <c r="K261" s="11"/>
      <c r="L261" s="11"/>
      <c r="M261" s="11"/>
      <c r="N261" s="11"/>
      <c r="O261" s="7"/>
    </row>
    <row r="262" spans="6:15">
      <c r="F262" s="11"/>
      <c r="G262" s="11"/>
      <c r="H262" s="11"/>
      <c r="I262" s="11"/>
      <c r="J262" s="11"/>
      <c r="K262" s="11"/>
      <c r="L262" s="11"/>
      <c r="M262" s="11"/>
      <c r="N262" s="11"/>
      <c r="O262" s="7"/>
    </row>
    <row r="263" spans="6:15">
      <c r="F263" s="11"/>
      <c r="G263" s="11"/>
      <c r="H263" s="11"/>
      <c r="I263" s="11"/>
      <c r="J263" s="11"/>
      <c r="K263" s="11"/>
      <c r="L263" s="11"/>
      <c r="M263" s="11"/>
      <c r="N263" s="11"/>
      <c r="O263" s="7"/>
    </row>
    <row r="264" spans="6:15">
      <c r="F264" s="11"/>
      <c r="G264" s="11"/>
      <c r="H264" s="11"/>
      <c r="I264" s="11"/>
      <c r="J264" s="11"/>
      <c r="K264" s="11"/>
      <c r="L264" s="11"/>
      <c r="M264" s="11"/>
      <c r="N264" s="11"/>
      <c r="O264" s="7"/>
    </row>
    <row r="265" spans="6:15">
      <c r="F265" s="11"/>
      <c r="G265" s="11"/>
      <c r="H265" s="11"/>
      <c r="I265" s="11"/>
      <c r="J265" s="11"/>
      <c r="K265" s="11"/>
      <c r="L265" s="11"/>
      <c r="M265" s="11"/>
      <c r="N265" s="11"/>
      <c r="O265" s="7"/>
    </row>
    <row r="266" spans="6:15">
      <c r="F266" s="11"/>
      <c r="G266" s="11"/>
      <c r="H266" s="11"/>
      <c r="I266" s="11"/>
      <c r="J266" s="11"/>
      <c r="K266" s="11"/>
      <c r="L266" s="11"/>
      <c r="M266" s="11"/>
      <c r="N266" s="11"/>
      <c r="O266" s="7"/>
    </row>
    <row r="267" spans="6:15">
      <c r="F267" s="11"/>
      <c r="G267" s="11"/>
      <c r="H267" s="11"/>
      <c r="I267" s="11"/>
      <c r="J267" s="11"/>
      <c r="K267" s="11"/>
      <c r="L267" s="11"/>
      <c r="M267" s="11"/>
      <c r="N267" s="11"/>
      <c r="O267" s="7"/>
    </row>
    <row r="268" spans="6:15">
      <c r="F268" s="11"/>
      <c r="G268" s="11"/>
      <c r="H268" s="11"/>
      <c r="I268" s="11"/>
      <c r="J268" s="11"/>
      <c r="K268" s="11"/>
      <c r="L268" s="11"/>
      <c r="M268" s="11"/>
      <c r="N268" s="11"/>
      <c r="O268" s="7"/>
    </row>
    <row r="269" spans="6:15">
      <c r="F269" s="11"/>
      <c r="G269" s="11"/>
      <c r="H269" s="11"/>
      <c r="I269" s="11"/>
      <c r="J269" s="11"/>
      <c r="K269" s="11"/>
      <c r="L269" s="11"/>
      <c r="M269" s="11"/>
      <c r="N269" s="11"/>
      <c r="O269" s="7"/>
    </row>
    <row r="270" spans="6:15">
      <c r="F270" s="11"/>
      <c r="G270" s="11"/>
      <c r="H270" s="11"/>
      <c r="I270" s="11"/>
      <c r="J270" s="11"/>
      <c r="K270" s="11"/>
      <c r="L270" s="11"/>
      <c r="M270" s="11"/>
      <c r="N270" s="11"/>
      <c r="O270" s="7"/>
    </row>
    <row r="271" spans="6:15">
      <c r="F271" s="11"/>
      <c r="G271" s="11"/>
      <c r="H271" s="11"/>
      <c r="I271" s="11"/>
      <c r="J271" s="11"/>
      <c r="K271" s="11"/>
      <c r="L271" s="11"/>
      <c r="M271" s="11"/>
      <c r="N271" s="11"/>
      <c r="O271" s="7"/>
    </row>
    <row r="272" spans="6:15">
      <c r="F272" s="11"/>
      <c r="G272" s="11"/>
      <c r="H272" s="11"/>
      <c r="I272" s="11"/>
      <c r="J272" s="11"/>
      <c r="K272" s="11"/>
      <c r="L272" s="11"/>
      <c r="M272" s="11"/>
      <c r="N272" s="11"/>
      <c r="O272" s="7"/>
    </row>
    <row r="273" spans="6:15">
      <c r="F273" s="11"/>
      <c r="G273" s="11"/>
      <c r="H273" s="11"/>
      <c r="I273" s="11"/>
      <c r="J273" s="11"/>
      <c r="K273" s="11"/>
      <c r="L273" s="11"/>
      <c r="M273" s="11"/>
      <c r="N273" s="11"/>
      <c r="O273" s="7"/>
    </row>
    <row r="274" spans="6:15">
      <c r="F274" s="11"/>
      <c r="G274" s="11"/>
      <c r="H274" s="11"/>
      <c r="I274" s="11"/>
      <c r="J274" s="11"/>
      <c r="K274" s="11"/>
      <c r="L274" s="11"/>
      <c r="M274" s="11"/>
      <c r="N274" s="11"/>
    </row>
    <row r="275" spans="6:15">
      <c r="F275" s="11"/>
      <c r="G275" s="11"/>
      <c r="H275" s="11"/>
      <c r="I275" s="11"/>
      <c r="J275" s="11"/>
      <c r="K275" s="11"/>
      <c r="L275" s="11"/>
      <c r="M275" s="11"/>
      <c r="N275" s="11"/>
    </row>
    <row r="276" spans="6:15">
      <c r="F276" s="11"/>
      <c r="G276" s="11"/>
      <c r="H276" s="11"/>
      <c r="I276" s="11"/>
      <c r="J276" s="11"/>
      <c r="K276" s="11"/>
      <c r="L276" s="11"/>
      <c r="M276" s="11"/>
      <c r="N276" s="11"/>
    </row>
    <row r="277" spans="6:15">
      <c r="F277" s="11"/>
      <c r="G277" s="11"/>
      <c r="H277" s="11"/>
      <c r="I277" s="11"/>
      <c r="J277" s="11"/>
      <c r="K277" s="11"/>
      <c r="L277" s="11"/>
      <c r="M277" s="11"/>
      <c r="N277" s="11"/>
    </row>
    <row r="278" spans="6:15">
      <c r="F278" s="11"/>
      <c r="G278" s="11"/>
      <c r="H278" s="11"/>
      <c r="I278" s="11"/>
      <c r="J278" s="11"/>
      <c r="K278" s="11"/>
      <c r="L278" s="11"/>
      <c r="M278" s="11"/>
      <c r="N278" s="11"/>
    </row>
    <row r="279" spans="6:15">
      <c r="F279" s="11"/>
      <c r="G279" s="11"/>
      <c r="H279" s="11"/>
      <c r="I279" s="11"/>
      <c r="J279" s="11"/>
      <c r="K279" s="11"/>
      <c r="L279" s="11"/>
      <c r="M279" s="11"/>
      <c r="N279" s="11"/>
    </row>
    <row r="280" spans="6:15">
      <c r="F280" s="11"/>
      <c r="G280" s="11"/>
      <c r="H280" s="11"/>
      <c r="I280" s="11"/>
      <c r="J280" s="11"/>
      <c r="K280" s="11"/>
      <c r="L280" s="11"/>
      <c r="M280" s="11"/>
      <c r="N280" s="11"/>
    </row>
    <row r="281" spans="6:15">
      <c r="F281" s="11"/>
      <c r="G281" s="11"/>
      <c r="H281" s="11"/>
      <c r="I281" s="11"/>
      <c r="J281" s="11"/>
      <c r="K281" s="11"/>
      <c r="L281" s="11"/>
      <c r="M281" s="11"/>
      <c r="N281" s="11"/>
    </row>
    <row r="282" spans="6:15">
      <c r="F282" s="11"/>
      <c r="G282" s="11"/>
      <c r="H282" s="11"/>
      <c r="I282" s="11"/>
      <c r="J282" s="11"/>
      <c r="K282" s="11"/>
      <c r="L282" s="11"/>
      <c r="M282" s="11"/>
      <c r="N282" s="11"/>
    </row>
    <row r="283" spans="6:15">
      <c r="F283" s="11"/>
      <c r="G283" s="11"/>
      <c r="H283" s="11"/>
      <c r="I283" s="11"/>
      <c r="J283" s="11"/>
      <c r="K283" s="11"/>
      <c r="L283" s="11"/>
      <c r="M283" s="11"/>
      <c r="N283" s="11"/>
    </row>
    <row r="284" spans="6:15">
      <c r="F284" s="11"/>
      <c r="G284" s="11"/>
      <c r="H284" s="11"/>
      <c r="I284" s="11"/>
      <c r="J284" s="11"/>
      <c r="K284" s="11"/>
      <c r="L284" s="11"/>
      <c r="M284" s="11"/>
      <c r="N284" s="11"/>
    </row>
    <row r="285" spans="6:15">
      <c r="F285" s="11"/>
      <c r="G285" s="11"/>
      <c r="H285" s="11"/>
      <c r="I285" s="11"/>
      <c r="J285" s="11"/>
      <c r="K285" s="11"/>
      <c r="L285" s="11"/>
      <c r="M285" s="11"/>
      <c r="N285" s="11"/>
    </row>
    <row r="286" spans="6:15">
      <c r="F286" s="11"/>
      <c r="G286" s="11"/>
      <c r="H286" s="11"/>
      <c r="I286" s="11"/>
      <c r="J286" s="11"/>
      <c r="K286" s="11"/>
      <c r="L286" s="11"/>
      <c r="M286" s="11"/>
      <c r="N286" s="11"/>
    </row>
    <row r="287" spans="6:15">
      <c r="F287" s="11"/>
      <c r="G287" s="11"/>
      <c r="H287" s="11"/>
      <c r="I287" s="11"/>
      <c r="J287" s="11"/>
      <c r="K287" s="11"/>
      <c r="L287" s="11"/>
      <c r="M287" s="11"/>
      <c r="N287" s="11"/>
    </row>
    <row r="288" spans="6:15">
      <c r="F288" s="11"/>
      <c r="G288" s="11"/>
      <c r="H288" s="11"/>
      <c r="I288" s="11"/>
      <c r="J288" s="11"/>
      <c r="K288" s="11"/>
      <c r="L288" s="11"/>
      <c r="M288" s="11"/>
      <c r="N288" s="11"/>
    </row>
    <row r="289" spans="6:15">
      <c r="F289" s="11"/>
      <c r="G289" s="11"/>
      <c r="H289" s="11"/>
      <c r="I289" s="11"/>
      <c r="J289" s="11"/>
      <c r="K289" s="11"/>
      <c r="L289" s="11"/>
      <c r="M289" s="11"/>
      <c r="N289" s="11"/>
    </row>
    <row r="290" spans="6:15">
      <c r="F290" s="11"/>
      <c r="G290" s="11"/>
      <c r="H290" s="11"/>
      <c r="I290" s="11"/>
      <c r="J290" s="11"/>
      <c r="K290" s="11"/>
      <c r="L290" s="11"/>
      <c r="M290" s="11"/>
      <c r="N290" s="11"/>
      <c r="O290" s="7"/>
    </row>
    <row r="291" spans="6:15">
      <c r="F291" s="11"/>
      <c r="G291" s="11"/>
      <c r="H291" s="11"/>
      <c r="I291" s="11"/>
      <c r="J291" s="11"/>
      <c r="K291" s="11"/>
      <c r="L291" s="11"/>
      <c r="M291" s="11"/>
      <c r="N291" s="11"/>
      <c r="O291" s="7"/>
    </row>
    <row r="292" spans="6:15">
      <c r="F292" s="11"/>
      <c r="G292" s="11"/>
      <c r="H292" s="11"/>
      <c r="I292" s="11"/>
      <c r="J292" s="11"/>
      <c r="K292" s="11"/>
      <c r="L292" s="11"/>
      <c r="M292" s="11"/>
      <c r="N292" s="11"/>
      <c r="O292" s="7"/>
    </row>
    <row r="293" spans="6:15">
      <c r="F293" s="11"/>
      <c r="G293" s="11"/>
      <c r="H293" s="11"/>
      <c r="I293" s="11"/>
      <c r="J293" s="11"/>
      <c r="K293" s="11"/>
      <c r="L293" s="11"/>
      <c r="M293" s="11"/>
      <c r="N293" s="11"/>
    </row>
    <row r="294" spans="6:15">
      <c r="F294" s="11"/>
      <c r="G294" s="11"/>
      <c r="H294" s="11"/>
      <c r="I294" s="11"/>
      <c r="J294" s="11"/>
      <c r="K294" s="11"/>
      <c r="L294" s="11"/>
      <c r="M294" s="11"/>
      <c r="N294" s="11"/>
    </row>
    <row r="295" spans="6:15">
      <c r="F295" s="11"/>
      <c r="G295" s="11"/>
      <c r="H295" s="11"/>
      <c r="I295" s="11"/>
      <c r="J295" s="11"/>
      <c r="K295" s="11"/>
      <c r="L295" s="11"/>
      <c r="M295" s="11"/>
      <c r="N295" s="11"/>
      <c r="O295" s="7"/>
    </row>
    <row r="296" spans="6:15">
      <c r="F296" s="11"/>
      <c r="G296" s="11"/>
      <c r="H296" s="11"/>
      <c r="I296" s="11"/>
      <c r="J296" s="11"/>
      <c r="K296" s="11"/>
      <c r="L296" s="11"/>
      <c r="M296" s="11"/>
      <c r="N296" s="11"/>
      <c r="O296" s="7"/>
    </row>
    <row r="297" spans="6:15">
      <c r="F297" s="11"/>
      <c r="G297" s="11"/>
      <c r="H297" s="11"/>
      <c r="I297" s="11"/>
      <c r="J297" s="11"/>
      <c r="K297" s="11"/>
      <c r="L297" s="11"/>
      <c r="M297" s="11"/>
      <c r="N297" s="11"/>
      <c r="O297" s="7"/>
    </row>
    <row r="298" spans="6:15">
      <c r="F298" s="11"/>
      <c r="G298" s="11"/>
      <c r="H298" s="11"/>
      <c r="I298" s="11"/>
      <c r="J298" s="11"/>
      <c r="K298" s="11"/>
      <c r="L298" s="11"/>
      <c r="M298" s="11"/>
      <c r="N298" s="11"/>
    </row>
    <row r="299" spans="6:15">
      <c r="F299" s="11"/>
      <c r="G299" s="11"/>
      <c r="H299" s="11"/>
      <c r="I299" s="11"/>
      <c r="J299" s="11"/>
      <c r="K299" s="11"/>
      <c r="L299" s="11"/>
      <c r="M299" s="11"/>
      <c r="N299" s="11"/>
      <c r="O299" s="7"/>
    </row>
    <row r="300" spans="6:15">
      <c r="F300" s="11"/>
      <c r="G300" s="11"/>
      <c r="H300" s="11"/>
      <c r="I300" s="11"/>
      <c r="J300" s="11"/>
      <c r="K300" s="11"/>
      <c r="L300" s="11"/>
      <c r="M300" s="11"/>
      <c r="N300" s="11"/>
      <c r="O300" s="7"/>
    </row>
    <row r="301" spans="6:15">
      <c r="F301" s="11"/>
      <c r="G301" s="11"/>
      <c r="H301" s="11"/>
      <c r="I301" s="11"/>
      <c r="J301" s="11"/>
      <c r="K301" s="11"/>
      <c r="L301" s="11"/>
      <c r="M301" s="11"/>
      <c r="N301" s="11"/>
      <c r="O301" s="7"/>
    </row>
    <row r="302" spans="6:15">
      <c r="F302" s="11"/>
      <c r="G302" s="11"/>
      <c r="H302" s="11"/>
      <c r="I302" s="11"/>
      <c r="J302" s="11"/>
      <c r="K302" s="11"/>
      <c r="L302" s="11"/>
      <c r="M302" s="11"/>
      <c r="N302" s="11"/>
    </row>
    <row r="303" spans="6:15">
      <c r="F303" s="11"/>
      <c r="G303" s="11"/>
      <c r="H303" s="11"/>
      <c r="I303" s="11"/>
      <c r="J303" s="11"/>
      <c r="K303" s="11"/>
      <c r="L303" s="11"/>
      <c r="M303" s="11"/>
      <c r="N303" s="11"/>
    </row>
    <row r="304" spans="6:15">
      <c r="F304" s="11"/>
      <c r="G304" s="11"/>
      <c r="H304" s="11"/>
      <c r="I304" s="11"/>
      <c r="J304" s="11"/>
      <c r="K304" s="11"/>
      <c r="L304" s="11"/>
      <c r="M304" s="11"/>
      <c r="N304" s="11"/>
    </row>
    <row r="305" spans="6:15">
      <c r="F305" s="11"/>
      <c r="G305" s="11"/>
      <c r="H305" s="11"/>
      <c r="I305" s="11"/>
      <c r="J305" s="11"/>
      <c r="K305" s="11"/>
      <c r="L305" s="11"/>
      <c r="M305" s="11"/>
      <c r="N305" s="11"/>
    </row>
    <row r="306" spans="6:15">
      <c r="F306" s="11"/>
      <c r="G306" s="11"/>
      <c r="H306" s="11"/>
      <c r="I306" s="11"/>
      <c r="J306" s="11"/>
      <c r="K306" s="11"/>
      <c r="L306" s="11"/>
      <c r="M306" s="11"/>
      <c r="N306" s="11"/>
    </row>
    <row r="307" spans="6:15">
      <c r="F307" s="11"/>
      <c r="G307" s="11"/>
      <c r="H307" s="11"/>
      <c r="I307" s="11"/>
      <c r="J307" s="11"/>
      <c r="K307" s="11"/>
      <c r="L307" s="11"/>
      <c r="M307" s="11"/>
      <c r="N307" s="11"/>
      <c r="O307" s="7"/>
    </row>
    <row r="308" spans="6:15">
      <c r="F308" s="11"/>
      <c r="G308" s="11"/>
      <c r="H308" s="11"/>
      <c r="I308" s="11"/>
      <c r="J308" s="11"/>
      <c r="K308" s="11"/>
      <c r="L308" s="11"/>
      <c r="M308" s="11"/>
      <c r="N308" s="11"/>
      <c r="O308" s="7"/>
    </row>
    <row r="309" spans="6:15">
      <c r="F309" s="11"/>
      <c r="G309" s="11"/>
      <c r="H309" s="11"/>
      <c r="I309" s="11"/>
      <c r="J309" s="11"/>
      <c r="K309" s="11"/>
      <c r="L309" s="11"/>
      <c r="M309" s="11"/>
      <c r="N309" s="11"/>
      <c r="O309" s="7"/>
    </row>
    <row r="310" spans="6:15">
      <c r="F310" s="11"/>
      <c r="G310" s="11"/>
      <c r="H310" s="11"/>
      <c r="I310" s="11"/>
      <c r="J310" s="11"/>
      <c r="K310" s="11"/>
      <c r="L310" s="11"/>
      <c r="M310" s="11"/>
      <c r="N310" s="11"/>
    </row>
    <row r="311" spans="6:15">
      <c r="F311" s="11"/>
      <c r="G311" s="11"/>
      <c r="H311" s="11"/>
      <c r="I311" s="11"/>
      <c r="J311" s="11"/>
      <c r="K311" s="11"/>
      <c r="L311" s="11"/>
      <c r="M311" s="11"/>
      <c r="N311" s="11"/>
    </row>
    <row r="312" spans="6:15">
      <c r="F312" s="11"/>
      <c r="G312" s="11"/>
      <c r="H312" s="11"/>
      <c r="I312" s="11"/>
      <c r="J312" s="11"/>
      <c r="K312" s="11"/>
      <c r="L312" s="11"/>
      <c r="M312" s="11"/>
      <c r="N312" s="11"/>
    </row>
    <row r="313" spans="6:15">
      <c r="F313" s="11"/>
      <c r="G313" s="11"/>
      <c r="H313" s="11"/>
      <c r="I313" s="11"/>
      <c r="J313" s="11"/>
      <c r="K313" s="11"/>
      <c r="L313" s="11"/>
      <c r="M313" s="11"/>
      <c r="N313" s="11"/>
    </row>
    <row r="314" spans="6:15">
      <c r="F314" s="11"/>
      <c r="G314" s="11"/>
      <c r="H314" s="11"/>
      <c r="I314" s="11"/>
      <c r="J314" s="11"/>
      <c r="K314" s="11"/>
      <c r="L314" s="11"/>
      <c r="M314" s="11"/>
      <c r="N314" s="11"/>
    </row>
    <row r="315" spans="6:15">
      <c r="F315" s="11"/>
      <c r="G315" s="11"/>
      <c r="H315" s="11"/>
      <c r="I315" s="11"/>
      <c r="J315" s="11"/>
      <c r="K315" s="11"/>
      <c r="L315" s="11"/>
      <c r="M315" s="11"/>
      <c r="N315" s="11"/>
    </row>
    <row r="316" spans="6:15">
      <c r="F316" s="11"/>
      <c r="G316" s="11"/>
      <c r="H316" s="11"/>
      <c r="I316" s="11"/>
      <c r="J316" s="11"/>
      <c r="K316" s="11"/>
      <c r="L316" s="11"/>
      <c r="M316" s="11"/>
      <c r="N316" s="11"/>
    </row>
    <row r="317" spans="6:15">
      <c r="F317" s="11"/>
      <c r="G317" s="11"/>
      <c r="H317" s="11"/>
      <c r="I317" s="11"/>
      <c r="J317" s="11"/>
      <c r="K317" s="11"/>
      <c r="L317" s="11"/>
      <c r="M317" s="11"/>
      <c r="N317" s="11"/>
    </row>
    <row r="318" spans="6:15">
      <c r="F318" s="11"/>
      <c r="G318" s="11"/>
      <c r="H318" s="11"/>
      <c r="I318" s="11"/>
      <c r="J318" s="11"/>
      <c r="K318" s="11"/>
      <c r="L318" s="11"/>
      <c r="M318" s="11"/>
      <c r="N318" s="11"/>
    </row>
    <row r="319" spans="6:15">
      <c r="F319" s="11"/>
      <c r="G319" s="11"/>
      <c r="H319" s="11"/>
      <c r="I319" s="11"/>
      <c r="J319" s="11"/>
      <c r="K319" s="11"/>
      <c r="L319" s="11"/>
      <c r="M319" s="11"/>
      <c r="N319" s="11"/>
    </row>
    <row r="320" spans="6:15">
      <c r="F320" s="11"/>
      <c r="G320" s="11"/>
      <c r="H320" s="11"/>
      <c r="I320" s="11"/>
      <c r="J320" s="11"/>
      <c r="K320" s="11"/>
      <c r="L320" s="11"/>
      <c r="M320" s="11"/>
      <c r="N320" s="11"/>
    </row>
    <row r="321" spans="6:14">
      <c r="F321" s="11"/>
      <c r="G321" s="11"/>
      <c r="H321" s="11"/>
      <c r="I321" s="11"/>
      <c r="J321" s="11"/>
      <c r="K321" s="11"/>
      <c r="L321" s="11"/>
      <c r="M321" s="11"/>
      <c r="N321" s="11"/>
    </row>
    <row r="322" spans="6:14">
      <c r="F322" s="11"/>
      <c r="G322" s="11"/>
      <c r="H322" s="11"/>
      <c r="I322" s="11"/>
      <c r="J322" s="11"/>
      <c r="K322" s="11"/>
      <c r="L322" s="11"/>
      <c r="M322" s="11"/>
      <c r="N322" s="11"/>
    </row>
    <row r="323" spans="6:14">
      <c r="F323" s="11"/>
      <c r="G323" s="11"/>
      <c r="H323" s="11"/>
      <c r="I323" s="11"/>
      <c r="J323" s="11"/>
      <c r="K323" s="11"/>
      <c r="L323" s="11"/>
      <c r="M323" s="11"/>
      <c r="N323" s="11"/>
    </row>
    <row r="324" spans="6:14">
      <c r="F324" s="11"/>
      <c r="G324" s="11"/>
      <c r="H324" s="11"/>
      <c r="I324" s="11"/>
      <c r="J324" s="11"/>
      <c r="K324" s="11"/>
      <c r="L324" s="11"/>
      <c r="M324" s="11"/>
      <c r="N324" s="11"/>
    </row>
    <row r="325" spans="6:14">
      <c r="F325" s="11"/>
      <c r="G325" s="11"/>
      <c r="H325" s="11"/>
      <c r="I325" s="11"/>
      <c r="J325" s="11"/>
      <c r="K325" s="11"/>
      <c r="L325" s="11"/>
      <c r="M325" s="11"/>
      <c r="N325" s="11"/>
    </row>
    <row r="326" spans="6:14">
      <c r="F326" s="11"/>
      <c r="G326" s="11"/>
      <c r="H326" s="11"/>
      <c r="I326" s="11"/>
      <c r="J326" s="11"/>
      <c r="K326" s="11"/>
      <c r="L326" s="11"/>
      <c r="M326" s="11"/>
      <c r="N326" s="11"/>
    </row>
    <row r="327" spans="6:14">
      <c r="F327" s="11"/>
      <c r="G327" s="11"/>
      <c r="H327" s="11"/>
      <c r="I327" s="11"/>
      <c r="J327" s="11"/>
      <c r="K327" s="11"/>
      <c r="L327" s="11"/>
      <c r="M327" s="11"/>
      <c r="N327" s="11"/>
    </row>
    <row r="328" spans="6:14">
      <c r="F328" s="11"/>
      <c r="G328" s="11"/>
      <c r="H328" s="11"/>
      <c r="I328" s="11"/>
      <c r="J328" s="11"/>
      <c r="K328" s="11"/>
      <c r="L328" s="11"/>
      <c r="M328" s="11"/>
      <c r="N328" s="11"/>
    </row>
    <row r="329" spans="6:14">
      <c r="F329" s="11"/>
      <c r="G329" s="11"/>
      <c r="H329" s="11"/>
      <c r="I329" s="11"/>
      <c r="J329" s="11"/>
      <c r="K329" s="11"/>
      <c r="L329" s="11"/>
      <c r="M329" s="11"/>
      <c r="N329" s="11"/>
    </row>
    <row r="330" spans="6:14">
      <c r="F330" s="11"/>
      <c r="G330" s="11"/>
      <c r="H330" s="11"/>
      <c r="I330" s="11"/>
      <c r="J330" s="11"/>
      <c r="K330" s="11"/>
      <c r="L330" s="11"/>
      <c r="M330" s="11"/>
      <c r="N330" s="11"/>
    </row>
    <row r="331" spans="6:14">
      <c r="F331" s="11"/>
      <c r="G331" s="11"/>
      <c r="H331" s="11"/>
      <c r="I331" s="11"/>
      <c r="J331" s="11"/>
      <c r="K331" s="11"/>
      <c r="L331" s="11"/>
      <c r="M331" s="11"/>
      <c r="N331" s="11"/>
    </row>
    <row r="332" spans="6:14">
      <c r="F332" s="11"/>
      <c r="G332" s="11"/>
      <c r="H332" s="11"/>
      <c r="I332" s="11"/>
      <c r="J332" s="11"/>
      <c r="K332" s="11"/>
      <c r="L332" s="11"/>
      <c r="M332" s="11"/>
      <c r="N332" s="11"/>
    </row>
    <row r="333" spans="6:14">
      <c r="F333" s="11"/>
      <c r="G333" s="11"/>
      <c r="H333" s="11"/>
      <c r="I333" s="11"/>
      <c r="J333" s="11"/>
      <c r="K333" s="11"/>
      <c r="L333" s="11"/>
      <c r="M333" s="11"/>
      <c r="N333" s="11"/>
    </row>
    <row r="334" spans="6:14">
      <c r="F334" s="11"/>
      <c r="G334" s="11"/>
      <c r="H334" s="11"/>
      <c r="I334" s="11"/>
      <c r="J334" s="11"/>
      <c r="K334" s="11"/>
      <c r="L334" s="11"/>
      <c r="M334" s="11"/>
      <c r="N334" s="11"/>
    </row>
    <row r="335" spans="6:14">
      <c r="F335" s="11"/>
      <c r="G335" s="11"/>
      <c r="H335" s="11"/>
      <c r="I335" s="11"/>
      <c r="J335" s="11"/>
      <c r="K335" s="11"/>
      <c r="L335" s="11"/>
      <c r="M335" s="11"/>
      <c r="N335" s="11"/>
    </row>
    <row r="336" spans="6:14">
      <c r="F336" s="11"/>
      <c r="G336" s="11"/>
      <c r="H336" s="11"/>
      <c r="I336" s="11"/>
      <c r="J336" s="11"/>
      <c r="K336" s="11"/>
      <c r="L336" s="11"/>
      <c r="M336" s="11"/>
      <c r="N336" s="11"/>
    </row>
    <row r="337" spans="6:14">
      <c r="F337" s="11"/>
      <c r="G337" s="11"/>
      <c r="H337" s="11"/>
      <c r="I337" s="11"/>
      <c r="J337" s="11"/>
      <c r="K337" s="11"/>
      <c r="L337" s="11"/>
      <c r="M337" s="11"/>
      <c r="N337" s="11"/>
    </row>
    <row r="338" spans="6:14">
      <c r="F338" s="11"/>
      <c r="G338" s="11"/>
      <c r="H338" s="11"/>
      <c r="I338" s="11"/>
      <c r="J338" s="11"/>
      <c r="K338" s="11"/>
      <c r="L338" s="11"/>
      <c r="M338" s="11"/>
      <c r="N338" s="11"/>
    </row>
    <row r="339" spans="6:14">
      <c r="F339" s="11"/>
      <c r="G339" s="11"/>
      <c r="H339" s="11"/>
      <c r="I339" s="11"/>
      <c r="J339" s="11"/>
      <c r="K339" s="11"/>
      <c r="L339" s="11"/>
      <c r="M339" s="11"/>
      <c r="N339" s="11"/>
    </row>
    <row r="340" spans="6:14">
      <c r="F340" s="11"/>
      <c r="G340" s="11"/>
      <c r="H340" s="11"/>
      <c r="I340" s="11"/>
      <c r="J340" s="11"/>
      <c r="K340" s="11"/>
      <c r="L340" s="11"/>
      <c r="M340" s="11"/>
      <c r="N340" s="11"/>
    </row>
    <row r="341" spans="6:14">
      <c r="F341" s="11"/>
      <c r="G341" s="11"/>
      <c r="H341" s="11"/>
      <c r="I341" s="11"/>
      <c r="J341" s="11"/>
      <c r="K341" s="11"/>
      <c r="L341" s="11"/>
      <c r="M341" s="11"/>
      <c r="N341" s="11"/>
    </row>
    <row r="342" spans="6:14">
      <c r="F342" s="11"/>
      <c r="G342" s="11"/>
      <c r="H342" s="11"/>
      <c r="I342" s="11"/>
      <c r="J342" s="11"/>
      <c r="K342" s="11"/>
      <c r="L342" s="11"/>
      <c r="M342" s="11"/>
      <c r="N342" s="11"/>
    </row>
    <row r="343" spans="6:14">
      <c r="F343" s="11"/>
      <c r="G343" s="11"/>
      <c r="H343" s="11"/>
      <c r="I343" s="11"/>
      <c r="J343" s="11"/>
      <c r="K343" s="11"/>
      <c r="L343" s="11"/>
      <c r="M343" s="11"/>
      <c r="N343" s="11"/>
    </row>
    <row r="344" spans="6:14">
      <c r="F344" s="11"/>
      <c r="G344" s="11"/>
      <c r="H344" s="11"/>
      <c r="I344" s="11"/>
      <c r="J344" s="11"/>
      <c r="K344" s="11"/>
      <c r="L344" s="11"/>
      <c r="M344" s="11"/>
      <c r="N344" s="11"/>
    </row>
    <row r="345" spans="6:14">
      <c r="F345" s="11"/>
      <c r="G345" s="11"/>
      <c r="H345" s="11"/>
      <c r="I345" s="11"/>
      <c r="J345" s="11"/>
      <c r="K345" s="11"/>
      <c r="L345" s="11"/>
      <c r="M345" s="11"/>
      <c r="N345" s="11"/>
    </row>
    <row r="346" spans="6:14">
      <c r="F346" s="11"/>
      <c r="G346" s="11"/>
      <c r="H346" s="11"/>
      <c r="I346" s="11"/>
      <c r="J346" s="11"/>
      <c r="K346" s="11"/>
      <c r="L346" s="11"/>
      <c r="M346" s="11"/>
      <c r="N346" s="11"/>
    </row>
    <row r="347" spans="6:14">
      <c r="F347" s="11"/>
      <c r="G347" s="11"/>
      <c r="H347" s="11"/>
      <c r="I347" s="11"/>
      <c r="J347" s="11"/>
      <c r="K347" s="11"/>
      <c r="L347" s="11"/>
      <c r="M347" s="11"/>
      <c r="N347" s="11"/>
    </row>
    <row r="348" spans="6:14">
      <c r="F348" s="11"/>
      <c r="G348" s="11"/>
      <c r="H348" s="11"/>
      <c r="I348" s="11"/>
      <c r="J348" s="11"/>
      <c r="K348" s="11"/>
      <c r="L348" s="11"/>
      <c r="M348" s="11"/>
      <c r="N348" s="11"/>
    </row>
    <row r="349" spans="6:14">
      <c r="F349" s="11"/>
      <c r="G349" s="11"/>
      <c r="H349" s="11"/>
      <c r="I349" s="11"/>
      <c r="J349" s="11"/>
      <c r="K349" s="11"/>
      <c r="L349" s="11"/>
      <c r="M349" s="11"/>
      <c r="N349" s="11"/>
    </row>
    <row r="350" spans="6:14">
      <c r="F350" s="11"/>
      <c r="G350" s="11"/>
      <c r="H350" s="11"/>
      <c r="I350" s="11"/>
      <c r="J350" s="11"/>
      <c r="K350" s="11"/>
      <c r="L350" s="11"/>
      <c r="M350" s="11"/>
      <c r="N350" s="11"/>
    </row>
    <row r="351" spans="6:14">
      <c r="F351" s="11"/>
      <c r="G351" s="11"/>
      <c r="H351" s="11"/>
      <c r="I351" s="11"/>
      <c r="J351" s="11"/>
      <c r="K351" s="11"/>
      <c r="L351" s="11"/>
      <c r="M351" s="11"/>
      <c r="N351" s="11"/>
    </row>
    <row r="352" spans="6:14">
      <c r="F352" s="11"/>
      <c r="G352" s="11"/>
      <c r="H352" s="11"/>
      <c r="I352" s="11"/>
      <c r="J352" s="11"/>
      <c r="K352" s="11"/>
      <c r="L352" s="11"/>
      <c r="M352" s="11"/>
      <c r="N352" s="11"/>
    </row>
    <row r="353" spans="6:14">
      <c r="F353" s="11"/>
      <c r="G353" s="11"/>
      <c r="H353" s="11"/>
      <c r="I353" s="11"/>
      <c r="J353" s="11"/>
      <c r="K353" s="11"/>
      <c r="L353" s="11"/>
      <c r="M353" s="11"/>
      <c r="N353" s="11"/>
    </row>
    <row r="354" spans="6:14">
      <c r="F354" s="11"/>
      <c r="G354" s="11"/>
      <c r="H354" s="11"/>
      <c r="I354" s="11"/>
      <c r="J354" s="11"/>
      <c r="K354" s="11"/>
      <c r="L354" s="11"/>
      <c r="M354" s="11"/>
      <c r="N354" s="11"/>
    </row>
    <row r="355" spans="6:14">
      <c r="F355" s="11"/>
      <c r="G355" s="11"/>
      <c r="H355" s="11"/>
      <c r="I355" s="11"/>
      <c r="J355" s="11"/>
      <c r="K355" s="11"/>
      <c r="L355" s="11"/>
      <c r="M355" s="11"/>
      <c r="N355" s="11"/>
    </row>
    <row r="356" spans="6:14">
      <c r="F356" s="11"/>
      <c r="G356" s="11"/>
      <c r="H356" s="11"/>
      <c r="I356" s="11"/>
      <c r="J356" s="11"/>
      <c r="K356" s="11"/>
      <c r="L356" s="11"/>
      <c r="M356" s="11"/>
      <c r="N356" s="11"/>
    </row>
    <row r="357" spans="6:14">
      <c r="F357" s="11"/>
      <c r="G357" s="11"/>
      <c r="H357" s="11"/>
      <c r="I357" s="11"/>
      <c r="J357" s="11"/>
      <c r="K357" s="11"/>
      <c r="L357" s="11"/>
      <c r="M357" s="11"/>
      <c r="N357" s="11"/>
    </row>
    <row r="358" spans="6:14">
      <c r="F358" s="11"/>
      <c r="G358" s="11"/>
      <c r="H358" s="11"/>
      <c r="I358" s="11"/>
      <c r="J358" s="11"/>
      <c r="K358" s="11"/>
      <c r="L358" s="11"/>
      <c r="M358" s="11"/>
      <c r="N358" s="11"/>
    </row>
    <row r="359" spans="6:14">
      <c r="F359" s="11"/>
      <c r="G359" s="11"/>
      <c r="H359" s="11"/>
      <c r="I359" s="11"/>
      <c r="J359" s="11"/>
      <c r="K359" s="11"/>
      <c r="L359" s="11"/>
      <c r="M359" s="11"/>
      <c r="N359" s="11"/>
    </row>
    <row r="360" spans="6:14">
      <c r="F360" s="11"/>
      <c r="G360" s="11"/>
      <c r="H360" s="11"/>
      <c r="I360" s="11"/>
      <c r="J360" s="11"/>
      <c r="K360" s="11"/>
      <c r="L360" s="11"/>
      <c r="M360" s="11"/>
      <c r="N360" s="11"/>
    </row>
    <row r="361" spans="6:14">
      <c r="F361" s="11"/>
      <c r="G361" s="11"/>
      <c r="H361" s="11"/>
      <c r="I361" s="11"/>
      <c r="J361" s="11"/>
      <c r="K361" s="11"/>
      <c r="L361" s="11"/>
      <c r="M361" s="11"/>
      <c r="N361" s="11"/>
    </row>
    <row r="362" spans="6:14">
      <c r="F362" s="11"/>
      <c r="G362" s="11"/>
      <c r="H362" s="11"/>
      <c r="I362" s="11"/>
      <c r="J362" s="11"/>
      <c r="K362" s="11"/>
      <c r="L362" s="11"/>
      <c r="M362" s="11"/>
      <c r="N362" s="11"/>
    </row>
    <row r="363" spans="6:14">
      <c r="F363" s="11"/>
      <c r="G363" s="11"/>
      <c r="H363" s="11"/>
      <c r="I363" s="11"/>
      <c r="J363" s="11"/>
      <c r="K363" s="11"/>
      <c r="L363" s="11"/>
      <c r="M363" s="11"/>
      <c r="N363" s="11"/>
    </row>
    <row r="364" spans="6:14">
      <c r="F364" s="11"/>
      <c r="G364" s="11"/>
      <c r="H364" s="11"/>
      <c r="I364" s="11"/>
      <c r="J364" s="11"/>
      <c r="K364" s="11"/>
      <c r="L364" s="11"/>
      <c r="M364" s="11"/>
      <c r="N364" s="11"/>
    </row>
    <row r="365" spans="6:14">
      <c r="F365" s="11"/>
      <c r="G365" s="11"/>
      <c r="H365" s="11"/>
      <c r="I365" s="11"/>
      <c r="J365" s="11"/>
      <c r="K365" s="11"/>
      <c r="L365" s="11"/>
      <c r="M365" s="11"/>
      <c r="N365" s="11"/>
    </row>
    <row r="366" spans="6:14">
      <c r="F366" s="11"/>
      <c r="G366" s="11"/>
      <c r="H366" s="11"/>
      <c r="I366" s="11"/>
      <c r="J366" s="11"/>
      <c r="K366" s="11"/>
      <c r="L366" s="11"/>
      <c r="M366" s="11"/>
      <c r="N366" s="11"/>
    </row>
    <row r="367" spans="6:14">
      <c r="F367" s="11"/>
      <c r="G367" s="11"/>
      <c r="H367" s="11"/>
      <c r="I367" s="11"/>
      <c r="J367" s="11"/>
      <c r="K367" s="11"/>
      <c r="L367" s="11"/>
      <c r="M367" s="11"/>
      <c r="N367" s="11"/>
    </row>
    <row r="368" spans="6:14">
      <c r="F368" s="11"/>
      <c r="G368" s="11"/>
      <c r="H368" s="11"/>
      <c r="I368" s="11"/>
      <c r="J368" s="11"/>
      <c r="K368" s="11"/>
      <c r="L368" s="11"/>
      <c r="M368" s="11"/>
      <c r="N368" s="11"/>
    </row>
    <row r="369" spans="6:14">
      <c r="F369" s="11"/>
      <c r="G369" s="11"/>
      <c r="H369" s="11"/>
      <c r="I369" s="11"/>
      <c r="J369" s="11"/>
      <c r="K369" s="11"/>
      <c r="L369" s="11"/>
      <c r="M369" s="11"/>
      <c r="N369" s="11"/>
    </row>
    <row r="370" spans="6:14">
      <c r="F370" s="11"/>
      <c r="G370" s="11"/>
      <c r="H370" s="11"/>
      <c r="I370" s="11"/>
      <c r="J370" s="11"/>
      <c r="K370" s="11"/>
      <c r="L370" s="11"/>
      <c r="M370" s="11"/>
      <c r="N370" s="11"/>
    </row>
    <row r="371" spans="6:14">
      <c r="F371" s="11"/>
      <c r="G371" s="11"/>
      <c r="H371" s="11"/>
      <c r="I371" s="11"/>
      <c r="J371" s="11"/>
      <c r="K371" s="11"/>
      <c r="L371" s="11"/>
      <c r="M371" s="11"/>
      <c r="N371" s="11"/>
    </row>
    <row r="372" spans="6:14">
      <c r="F372" s="11"/>
      <c r="G372" s="11"/>
      <c r="H372" s="11"/>
      <c r="I372" s="11"/>
      <c r="J372" s="11"/>
      <c r="K372" s="11"/>
      <c r="L372" s="11"/>
      <c r="M372" s="11"/>
      <c r="N372" s="11"/>
    </row>
    <row r="373" spans="6:14">
      <c r="F373" s="11"/>
      <c r="G373" s="11"/>
      <c r="H373" s="11"/>
      <c r="I373" s="11"/>
      <c r="J373" s="11"/>
      <c r="K373" s="11"/>
      <c r="L373" s="11"/>
      <c r="M373" s="11"/>
      <c r="N373" s="11"/>
    </row>
    <row r="374" spans="6:14">
      <c r="F374" s="11"/>
      <c r="G374" s="11"/>
      <c r="H374" s="11"/>
      <c r="I374" s="11"/>
      <c r="J374" s="11"/>
      <c r="K374" s="11"/>
      <c r="L374" s="11"/>
      <c r="M374" s="11"/>
      <c r="N374" s="11"/>
    </row>
    <row r="375" spans="6:14">
      <c r="F375" s="11"/>
      <c r="G375" s="11"/>
      <c r="H375" s="11"/>
      <c r="I375" s="11"/>
      <c r="J375" s="11"/>
      <c r="K375" s="11"/>
      <c r="L375" s="11"/>
      <c r="M375" s="11"/>
      <c r="N375" s="11"/>
    </row>
    <row r="376" spans="6:14">
      <c r="F376" s="11"/>
      <c r="G376" s="11"/>
      <c r="H376" s="11"/>
      <c r="I376" s="11"/>
      <c r="J376" s="11"/>
      <c r="K376" s="11"/>
      <c r="L376" s="11"/>
      <c r="M376" s="11"/>
      <c r="N376" s="11"/>
    </row>
    <row r="377" spans="6:14">
      <c r="F377" s="11"/>
      <c r="G377" s="11"/>
      <c r="H377" s="11"/>
      <c r="I377" s="11"/>
      <c r="J377" s="11"/>
      <c r="K377" s="11"/>
      <c r="L377" s="11"/>
      <c r="M377" s="11"/>
      <c r="N377" s="11"/>
    </row>
    <row r="378" spans="6:14">
      <c r="F378" s="11"/>
      <c r="G378" s="11"/>
      <c r="H378" s="11"/>
      <c r="I378" s="11"/>
      <c r="J378" s="11"/>
      <c r="K378" s="11"/>
      <c r="L378" s="11"/>
      <c r="M378" s="11"/>
      <c r="N378" s="11"/>
    </row>
    <row r="379" spans="6:14">
      <c r="F379" s="11"/>
      <c r="G379" s="11"/>
      <c r="H379" s="11"/>
      <c r="I379" s="11"/>
      <c r="J379" s="11"/>
      <c r="K379" s="11"/>
      <c r="L379" s="11"/>
      <c r="M379" s="11"/>
      <c r="N379" s="11"/>
    </row>
    <row r="380" spans="6:14">
      <c r="F380" s="11"/>
      <c r="G380" s="11"/>
      <c r="H380" s="11"/>
      <c r="I380" s="11"/>
      <c r="J380" s="11"/>
      <c r="K380" s="11"/>
      <c r="L380" s="11"/>
      <c r="M380" s="11"/>
      <c r="N380" s="11"/>
    </row>
    <row r="381" spans="6:14">
      <c r="F381" s="11"/>
      <c r="G381" s="11"/>
      <c r="H381" s="11"/>
      <c r="I381" s="11"/>
      <c r="J381" s="11"/>
      <c r="K381" s="11"/>
      <c r="L381" s="11"/>
      <c r="M381" s="11"/>
      <c r="N381" s="11"/>
    </row>
    <row r="382" spans="6:14">
      <c r="F382" s="11"/>
      <c r="G382" s="11"/>
      <c r="H382" s="11"/>
      <c r="I382" s="11"/>
      <c r="J382" s="11"/>
      <c r="K382" s="11"/>
      <c r="L382" s="11"/>
      <c r="M382" s="11"/>
      <c r="N382" s="11"/>
    </row>
    <row r="383" spans="6:14">
      <c r="F383" s="11"/>
      <c r="G383" s="11"/>
      <c r="H383" s="11"/>
      <c r="I383" s="11"/>
      <c r="J383" s="11"/>
      <c r="K383" s="11"/>
      <c r="L383" s="11"/>
      <c r="M383" s="11"/>
      <c r="N383" s="11"/>
    </row>
    <row r="384" spans="6:14">
      <c r="F384" s="11"/>
      <c r="G384" s="11"/>
      <c r="H384" s="11"/>
      <c r="I384" s="11"/>
      <c r="J384" s="11"/>
      <c r="K384" s="11"/>
      <c r="L384" s="11"/>
      <c r="M384" s="11"/>
      <c r="N384" s="11"/>
    </row>
    <row r="385" spans="6:14">
      <c r="F385" s="11"/>
      <c r="G385" s="11"/>
      <c r="H385" s="11"/>
      <c r="I385" s="11"/>
      <c r="J385" s="11"/>
      <c r="K385" s="11"/>
      <c r="L385" s="11"/>
      <c r="M385" s="11"/>
      <c r="N385" s="11"/>
    </row>
    <row r="386" spans="6:14">
      <c r="F386" s="11"/>
      <c r="G386" s="11"/>
      <c r="H386" s="11"/>
      <c r="I386" s="11"/>
      <c r="J386" s="11"/>
      <c r="K386" s="11"/>
      <c r="L386" s="11"/>
      <c r="M386" s="11"/>
      <c r="N386" s="11"/>
    </row>
    <row r="387" spans="6:14">
      <c r="F387" s="11"/>
      <c r="G387" s="11"/>
      <c r="H387" s="11"/>
      <c r="I387" s="11"/>
      <c r="J387" s="11"/>
      <c r="K387" s="11"/>
      <c r="L387" s="11"/>
      <c r="M387" s="11"/>
      <c r="N387" s="11"/>
    </row>
    <row r="388" spans="6:14">
      <c r="F388" s="11"/>
      <c r="G388" s="11"/>
      <c r="H388" s="11"/>
      <c r="I388" s="11"/>
      <c r="J388" s="11"/>
      <c r="K388" s="11"/>
      <c r="L388" s="11"/>
      <c r="M388" s="11"/>
      <c r="N388" s="11"/>
    </row>
    <row r="389" spans="6:14">
      <c r="F389" s="11"/>
      <c r="G389" s="11"/>
      <c r="H389" s="11"/>
      <c r="I389" s="11"/>
      <c r="J389" s="11"/>
      <c r="K389" s="11"/>
      <c r="L389" s="11"/>
      <c r="M389" s="11"/>
      <c r="N389" s="11"/>
    </row>
    <row r="390" spans="6:14">
      <c r="F390" s="11"/>
      <c r="G390" s="11"/>
      <c r="H390" s="11"/>
      <c r="I390" s="11"/>
      <c r="J390" s="11"/>
      <c r="K390" s="11"/>
      <c r="L390" s="11"/>
      <c r="M390" s="11"/>
      <c r="N390" s="11"/>
    </row>
    <row r="391" spans="6:14">
      <c r="F391" s="11"/>
      <c r="G391" s="11"/>
      <c r="H391" s="11"/>
      <c r="I391" s="11"/>
      <c r="J391" s="11"/>
      <c r="K391" s="11"/>
      <c r="L391" s="11"/>
      <c r="M391" s="11"/>
      <c r="N391" s="11"/>
    </row>
    <row r="392" spans="6:14">
      <c r="F392" s="11"/>
      <c r="G392" s="11"/>
      <c r="H392" s="11"/>
      <c r="I392" s="11"/>
      <c r="J392" s="11"/>
      <c r="K392" s="11"/>
      <c r="L392" s="11"/>
      <c r="M392" s="11"/>
      <c r="N392" s="11"/>
    </row>
    <row r="393" spans="6:14">
      <c r="F393" s="11"/>
      <c r="G393" s="11"/>
      <c r="H393" s="11"/>
      <c r="I393" s="11"/>
      <c r="J393" s="11"/>
      <c r="K393" s="11"/>
      <c r="L393" s="11"/>
      <c r="M393" s="11"/>
      <c r="N393" s="11"/>
    </row>
    <row r="394" spans="6:14">
      <c r="F394" s="11"/>
      <c r="G394" s="11"/>
      <c r="H394" s="11"/>
      <c r="I394" s="11"/>
      <c r="J394" s="11"/>
      <c r="K394" s="11"/>
      <c r="L394" s="11"/>
      <c r="M394" s="11"/>
      <c r="N394" s="11"/>
    </row>
    <row r="395" spans="6:14">
      <c r="F395" s="11"/>
      <c r="G395" s="11"/>
      <c r="H395" s="11"/>
      <c r="I395" s="11"/>
      <c r="J395" s="11"/>
      <c r="K395" s="11"/>
      <c r="L395" s="11"/>
      <c r="M395" s="11"/>
      <c r="N395" s="11"/>
    </row>
    <row r="396" spans="6:14">
      <c r="F396" s="11"/>
      <c r="G396" s="11"/>
      <c r="H396" s="11"/>
      <c r="I396" s="11"/>
      <c r="J396" s="11"/>
      <c r="K396" s="11"/>
      <c r="L396" s="11"/>
      <c r="M396" s="11"/>
      <c r="N396" s="11"/>
    </row>
    <row r="397" spans="6:14">
      <c r="F397" s="11"/>
      <c r="G397" s="11"/>
      <c r="H397" s="11"/>
      <c r="I397" s="11"/>
      <c r="J397" s="11"/>
      <c r="K397" s="11"/>
      <c r="L397" s="11"/>
      <c r="M397" s="11"/>
      <c r="N397" s="11"/>
    </row>
    <row r="398" spans="6:14">
      <c r="F398" s="11"/>
      <c r="G398" s="11"/>
      <c r="H398" s="11"/>
      <c r="I398" s="11"/>
      <c r="J398" s="11"/>
      <c r="K398" s="11"/>
      <c r="L398" s="11"/>
      <c r="M398" s="11"/>
      <c r="N398" s="11"/>
    </row>
    <row r="399" spans="6:14">
      <c r="F399" s="11"/>
      <c r="G399" s="11"/>
      <c r="H399" s="11"/>
      <c r="I399" s="11"/>
      <c r="J399" s="11"/>
      <c r="K399" s="11"/>
      <c r="L399" s="11"/>
      <c r="M399" s="11"/>
      <c r="N399" s="11"/>
    </row>
    <row r="400" spans="6:14">
      <c r="F400" s="11"/>
      <c r="G400" s="11"/>
      <c r="H400" s="11"/>
      <c r="I400" s="11"/>
      <c r="J400" s="11"/>
      <c r="K400" s="11"/>
      <c r="L400" s="11"/>
      <c r="M400" s="11"/>
      <c r="N400" s="11"/>
    </row>
    <row r="401" spans="6:14">
      <c r="F401" s="11"/>
      <c r="G401" s="11"/>
      <c r="H401" s="11"/>
      <c r="I401" s="11"/>
      <c r="J401" s="11"/>
      <c r="K401" s="11"/>
      <c r="L401" s="11"/>
      <c r="M401" s="11"/>
      <c r="N401" s="11"/>
    </row>
    <row r="402" spans="6:14">
      <c r="F402" s="11"/>
      <c r="G402" s="11"/>
      <c r="H402" s="11"/>
      <c r="I402" s="11"/>
      <c r="J402" s="11"/>
      <c r="K402" s="11"/>
      <c r="L402" s="11"/>
      <c r="M402" s="11"/>
      <c r="N402" s="11"/>
    </row>
    <row r="403" spans="6:14">
      <c r="F403" s="11"/>
      <c r="G403" s="11"/>
      <c r="H403" s="11"/>
      <c r="I403" s="11"/>
      <c r="J403" s="11"/>
      <c r="K403" s="11"/>
      <c r="L403" s="11"/>
      <c r="M403" s="11"/>
      <c r="N403" s="11"/>
    </row>
    <row r="404" spans="6:14">
      <c r="F404" s="11"/>
      <c r="G404" s="11"/>
      <c r="H404" s="11"/>
      <c r="I404" s="11"/>
      <c r="J404" s="11"/>
      <c r="K404" s="11"/>
      <c r="L404" s="11"/>
      <c r="M404" s="11"/>
      <c r="N404" s="11"/>
    </row>
    <row r="405" spans="6:14">
      <c r="F405" s="11"/>
      <c r="G405" s="11"/>
      <c r="H405" s="11"/>
      <c r="I405" s="11"/>
      <c r="J405" s="11"/>
      <c r="K405" s="11"/>
      <c r="L405" s="11"/>
      <c r="M405" s="11"/>
      <c r="N405" s="11"/>
    </row>
    <row r="406" spans="6:14">
      <c r="F406" s="11"/>
      <c r="G406" s="11"/>
      <c r="H406" s="11"/>
      <c r="I406" s="11"/>
      <c r="J406" s="11"/>
      <c r="K406" s="11"/>
      <c r="L406" s="11"/>
      <c r="M406" s="11"/>
      <c r="N406" s="11"/>
    </row>
    <row r="407" spans="6:14">
      <c r="F407" s="11"/>
      <c r="G407" s="11"/>
      <c r="H407" s="11"/>
      <c r="I407" s="11"/>
      <c r="J407" s="11"/>
      <c r="K407" s="11"/>
      <c r="L407" s="11"/>
      <c r="M407" s="11"/>
      <c r="N407" s="11"/>
    </row>
    <row r="408" spans="6:14">
      <c r="F408" s="11"/>
      <c r="G408" s="11"/>
      <c r="H408" s="11"/>
      <c r="I408" s="11"/>
      <c r="J408" s="11"/>
      <c r="K408" s="11"/>
      <c r="L408" s="11"/>
      <c r="M408" s="11"/>
      <c r="N408" s="11"/>
    </row>
    <row r="409" spans="6:14">
      <c r="F409" s="11"/>
      <c r="G409" s="11"/>
      <c r="H409" s="11"/>
      <c r="I409" s="11"/>
      <c r="J409" s="11"/>
      <c r="K409" s="11"/>
      <c r="L409" s="11"/>
      <c r="M409" s="11"/>
      <c r="N409" s="11"/>
    </row>
    <row r="410" spans="6:14">
      <c r="F410" s="11"/>
      <c r="G410" s="11"/>
      <c r="H410" s="11"/>
      <c r="I410" s="11"/>
      <c r="J410" s="11"/>
      <c r="K410" s="11"/>
      <c r="L410" s="11"/>
      <c r="M410" s="11"/>
      <c r="N410" s="11"/>
    </row>
    <row r="411" spans="6:14">
      <c r="F411" s="11"/>
      <c r="G411" s="11"/>
      <c r="H411" s="11"/>
      <c r="I411" s="11"/>
      <c r="J411" s="11"/>
      <c r="K411" s="11"/>
      <c r="L411" s="11"/>
      <c r="M411" s="11"/>
      <c r="N411" s="11"/>
    </row>
    <row r="412" spans="6:14">
      <c r="F412" s="11"/>
      <c r="G412" s="11"/>
      <c r="H412" s="11"/>
      <c r="I412" s="11"/>
      <c r="J412" s="11"/>
      <c r="K412" s="11"/>
      <c r="L412" s="11"/>
      <c r="M412" s="11"/>
      <c r="N412" s="11"/>
    </row>
    <row r="413" spans="6:14">
      <c r="F413" s="11"/>
      <c r="G413" s="11"/>
      <c r="H413" s="11"/>
      <c r="I413" s="11"/>
      <c r="J413" s="11"/>
      <c r="K413" s="11"/>
      <c r="L413" s="11"/>
      <c r="M413" s="11"/>
      <c r="N413" s="11"/>
    </row>
    <row r="414" spans="6:14">
      <c r="F414" s="11"/>
      <c r="G414" s="11"/>
      <c r="H414" s="11"/>
      <c r="I414" s="11"/>
      <c r="J414" s="11"/>
      <c r="K414" s="11"/>
      <c r="L414" s="11"/>
      <c r="M414" s="11"/>
      <c r="N414" s="11"/>
    </row>
    <row r="415" spans="6:14">
      <c r="F415" s="11"/>
      <c r="G415" s="11"/>
      <c r="H415" s="11"/>
      <c r="I415" s="11"/>
      <c r="J415" s="11"/>
      <c r="K415" s="11"/>
      <c r="L415" s="11"/>
      <c r="M415" s="11"/>
      <c r="N415" s="11"/>
    </row>
    <row r="416" spans="6:14">
      <c r="F416" s="11"/>
      <c r="G416" s="11"/>
      <c r="H416" s="11"/>
      <c r="I416" s="11"/>
      <c r="J416" s="11"/>
      <c r="K416" s="11"/>
      <c r="L416" s="11"/>
      <c r="M416" s="11"/>
      <c r="N416" s="11"/>
    </row>
    <row r="417" spans="6:14">
      <c r="F417" s="11"/>
      <c r="G417" s="11"/>
      <c r="H417" s="11"/>
      <c r="I417" s="11"/>
      <c r="J417" s="11"/>
      <c r="K417" s="11"/>
      <c r="L417" s="11"/>
      <c r="M417" s="11"/>
      <c r="N417" s="11"/>
    </row>
    <row r="418" spans="6:14">
      <c r="F418" s="11"/>
      <c r="G418" s="11"/>
      <c r="H418" s="11"/>
      <c r="I418" s="11"/>
      <c r="J418" s="11"/>
      <c r="K418" s="11"/>
      <c r="L418" s="11"/>
      <c r="M418" s="11"/>
      <c r="N418" s="11"/>
    </row>
    <row r="419" spans="6:14">
      <c r="F419" s="11"/>
      <c r="G419" s="11"/>
      <c r="H419" s="11"/>
      <c r="I419" s="11"/>
      <c r="J419" s="11"/>
      <c r="K419" s="11"/>
      <c r="L419" s="11"/>
      <c r="M419" s="11"/>
      <c r="N419" s="11"/>
    </row>
    <row r="420" spans="6:14">
      <c r="F420" s="11"/>
      <c r="G420" s="11"/>
      <c r="H420" s="11"/>
      <c r="I420" s="11"/>
      <c r="J420" s="11"/>
      <c r="K420" s="11"/>
      <c r="L420" s="11"/>
      <c r="M420" s="11"/>
      <c r="N420" s="11"/>
    </row>
    <row r="421" spans="6:14">
      <c r="F421" s="11"/>
      <c r="G421" s="11"/>
      <c r="H421" s="11"/>
      <c r="I421" s="11"/>
      <c r="J421" s="11"/>
      <c r="K421" s="11"/>
      <c r="L421" s="11"/>
      <c r="M421" s="11"/>
      <c r="N421" s="11"/>
    </row>
    <row r="422" spans="6:14">
      <c r="F422" s="11"/>
      <c r="G422" s="11"/>
      <c r="H422" s="11"/>
      <c r="I422" s="11"/>
      <c r="J422" s="11"/>
      <c r="K422" s="11"/>
      <c r="L422" s="11"/>
      <c r="M422" s="11"/>
      <c r="N422" s="11"/>
    </row>
    <row r="423" spans="6:14">
      <c r="F423" s="11"/>
      <c r="G423" s="11"/>
      <c r="H423" s="11"/>
      <c r="I423" s="11"/>
      <c r="J423" s="11"/>
      <c r="K423" s="11"/>
      <c r="L423" s="11"/>
      <c r="M423" s="11"/>
      <c r="N423" s="11"/>
    </row>
    <row r="424" spans="6:14">
      <c r="F424" s="11"/>
      <c r="G424" s="11"/>
      <c r="H424" s="11"/>
      <c r="I424" s="11"/>
      <c r="J424" s="11"/>
      <c r="K424" s="11"/>
      <c r="L424" s="11"/>
      <c r="M424" s="11"/>
      <c r="N424" s="11"/>
    </row>
    <row r="425" spans="6:14">
      <c r="F425" s="11"/>
      <c r="G425" s="11"/>
      <c r="H425" s="11"/>
      <c r="I425" s="11"/>
      <c r="J425" s="11"/>
      <c r="K425" s="11"/>
      <c r="L425" s="11"/>
      <c r="M425" s="11"/>
      <c r="N425" s="11"/>
    </row>
    <row r="426" spans="6:14">
      <c r="F426" s="11"/>
      <c r="G426" s="11"/>
      <c r="H426" s="11"/>
      <c r="I426" s="11"/>
      <c r="J426" s="11"/>
      <c r="K426" s="11"/>
      <c r="L426" s="11"/>
      <c r="M426" s="11"/>
      <c r="N426" s="11"/>
    </row>
    <row r="427" spans="6:14">
      <c r="F427" s="11"/>
      <c r="G427" s="11"/>
      <c r="H427" s="11"/>
      <c r="I427" s="11"/>
      <c r="J427" s="11"/>
      <c r="K427" s="11"/>
      <c r="L427" s="11"/>
      <c r="M427" s="11"/>
      <c r="N427" s="11"/>
    </row>
    <row r="428" spans="6:14">
      <c r="F428" s="11"/>
      <c r="G428" s="11"/>
      <c r="H428" s="11"/>
      <c r="I428" s="11"/>
      <c r="J428" s="11"/>
      <c r="K428" s="11"/>
      <c r="L428" s="11"/>
      <c r="M428" s="11"/>
      <c r="N428" s="11"/>
    </row>
    <row r="429" spans="6:14">
      <c r="F429" s="11"/>
      <c r="G429" s="11"/>
      <c r="H429" s="11"/>
      <c r="I429" s="11"/>
      <c r="J429" s="11"/>
      <c r="K429" s="11"/>
      <c r="L429" s="11"/>
      <c r="M429" s="11"/>
      <c r="N429" s="11"/>
    </row>
    <row r="430" spans="6:14">
      <c r="F430" s="11"/>
      <c r="G430" s="11"/>
      <c r="H430" s="11"/>
      <c r="I430" s="11"/>
      <c r="J430" s="11"/>
      <c r="K430" s="11"/>
      <c r="L430" s="11"/>
      <c r="M430" s="11"/>
      <c r="N430" s="11"/>
    </row>
    <row r="431" spans="6:14">
      <c r="F431" s="11"/>
      <c r="G431" s="11"/>
      <c r="H431" s="11"/>
      <c r="I431" s="11"/>
      <c r="J431" s="11"/>
      <c r="K431" s="11"/>
      <c r="L431" s="11"/>
      <c r="M431" s="11"/>
      <c r="N431" s="11"/>
    </row>
    <row r="432" spans="6:14">
      <c r="F432" s="11"/>
      <c r="G432" s="11"/>
      <c r="H432" s="11"/>
      <c r="I432" s="11"/>
      <c r="J432" s="11"/>
      <c r="K432" s="11"/>
      <c r="L432" s="11"/>
      <c r="M432" s="11"/>
      <c r="N432" s="11"/>
    </row>
    <row r="433" spans="6:14">
      <c r="F433" s="11"/>
      <c r="G433" s="11"/>
      <c r="H433" s="11"/>
      <c r="I433" s="11"/>
      <c r="J433" s="11"/>
      <c r="K433" s="11"/>
      <c r="L433" s="11"/>
      <c r="M433" s="11"/>
      <c r="N433" s="11"/>
    </row>
    <row r="434" spans="6:14">
      <c r="F434" s="11"/>
      <c r="G434" s="11"/>
      <c r="H434" s="11"/>
      <c r="I434" s="11"/>
      <c r="J434" s="11"/>
      <c r="K434" s="11"/>
      <c r="L434" s="11"/>
      <c r="M434" s="11"/>
      <c r="N434" s="11"/>
    </row>
    <row r="435" spans="6:14">
      <c r="F435" s="11"/>
      <c r="G435" s="11"/>
      <c r="H435" s="11"/>
      <c r="I435" s="11"/>
      <c r="J435" s="11"/>
      <c r="K435" s="11"/>
      <c r="L435" s="11"/>
      <c r="M435" s="11"/>
      <c r="N435" s="11"/>
    </row>
    <row r="436" spans="6:14">
      <c r="F436" s="11"/>
      <c r="G436" s="11"/>
      <c r="H436" s="11"/>
      <c r="I436" s="11"/>
      <c r="J436" s="11"/>
      <c r="K436" s="11"/>
      <c r="L436" s="11"/>
      <c r="M436" s="11"/>
      <c r="N436" s="11"/>
    </row>
    <row r="437" spans="6:14">
      <c r="F437" s="11"/>
      <c r="G437" s="11"/>
      <c r="H437" s="11"/>
      <c r="I437" s="11"/>
      <c r="J437" s="11"/>
      <c r="K437" s="11"/>
      <c r="L437" s="11"/>
      <c r="M437" s="11"/>
      <c r="N437" s="11"/>
    </row>
    <row r="438" spans="6:14">
      <c r="F438" s="11"/>
      <c r="G438" s="11"/>
      <c r="H438" s="11"/>
      <c r="I438" s="11"/>
      <c r="J438" s="11"/>
      <c r="K438" s="11"/>
      <c r="L438" s="11"/>
      <c r="M438" s="11"/>
      <c r="N438" s="11"/>
    </row>
    <row r="439" spans="6:14">
      <c r="F439" s="11"/>
      <c r="G439" s="11"/>
      <c r="H439" s="11"/>
      <c r="I439" s="11"/>
      <c r="J439" s="11"/>
      <c r="K439" s="11"/>
      <c r="L439" s="11"/>
      <c r="M439" s="11"/>
      <c r="N439" s="11"/>
    </row>
    <row r="440" spans="6:14">
      <c r="F440" s="11"/>
      <c r="G440" s="11"/>
      <c r="H440" s="11"/>
      <c r="I440" s="11"/>
      <c r="J440" s="11"/>
      <c r="K440" s="11"/>
      <c r="L440" s="11"/>
      <c r="M440" s="11"/>
      <c r="N440" s="11"/>
    </row>
    <row r="441" spans="6:14">
      <c r="F441" s="11"/>
      <c r="G441" s="11"/>
      <c r="H441" s="11"/>
      <c r="I441" s="11"/>
      <c r="J441" s="11"/>
      <c r="K441" s="11"/>
      <c r="L441" s="11"/>
      <c r="M441" s="11"/>
      <c r="N441" s="11"/>
    </row>
    <row r="442" spans="6:14">
      <c r="F442" s="11"/>
      <c r="G442" s="11"/>
      <c r="H442" s="11"/>
      <c r="I442" s="11"/>
      <c r="J442" s="11"/>
      <c r="K442" s="11"/>
      <c r="L442" s="11"/>
      <c r="M442" s="11"/>
      <c r="N442" s="11"/>
    </row>
    <row r="443" spans="6:14">
      <c r="F443" s="11"/>
      <c r="G443" s="11"/>
      <c r="H443" s="11"/>
      <c r="I443" s="11"/>
      <c r="J443" s="11"/>
      <c r="K443" s="11"/>
      <c r="L443" s="11"/>
      <c r="M443" s="11"/>
      <c r="N443" s="11"/>
    </row>
    <row r="444" spans="6:14">
      <c r="F444" s="11"/>
      <c r="G444" s="11"/>
      <c r="H444" s="11"/>
      <c r="I444" s="11"/>
      <c r="J444" s="11"/>
      <c r="K444" s="11"/>
      <c r="L444" s="11"/>
      <c r="M444" s="11"/>
      <c r="N444" s="11"/>
    </row>
    <row r="445" spans="6:14">
      <c r="F445" s="11"/>
      <c r="G445" s="11"/>
      <c r="H445" s="11"/>
      <c r="I445" s="11"/>
      <c r="J445" s="11"/>
      <c r="K445" s="11"/>
      <c r="L445" s="11"/>
      <c r="M445" s="11"/>
      <c r="N445" s="11"/>
    </row>
    <row r="446" spans="6:14">
      <c r="F446" s="11"/>
      <c r="G446" s="11"/>
      <c r="H446" s="11"/>
      <c r="I446" s="11"/>
      <c r="J446" s="11"/>
      <c r="K446" s="11"/>
      <c r="L446" s="11"/>
      <c r="M446" s="11"/>
      <c r="N446" s="11"/>
    </row>
    <row r="447" spans="6:14">
      <c r="F447" s="11"/>
      <c r="G447" s="11"/>
      <c r="H447" s="11"/>
      <c r="I447" s="11"/>
      <c r="J447" s="11"/>
      <c r="K447" s="11"/>
      <c r="L447" s="11"/>
      <c r="M447" s="11"/>
      <c r="N447" s="11"/>
    </row>
    <row r="448" spans="6:14">
      <c r="F448" s="11"/>
      <c r="G448" s="11"/>
      <c r="H448" s="11"/>
      <c r="I448" s="11"/>
      <c r="J448" s="11"/>
      <c r="K448" s="11"/>
      <c r="L448" s="11"/>
      <c r="M448" s="11"/>
      <c r="N448" s="11"/>
    </row>
    <row r="449" spans="6:14">
      <c r="F449" s="11"/>
      <c r="G449" s="11"/>
      <c r="H449" s="11"/>
      <c r="I449" s="11"/>
      <c r="J449" s="11"/>
      <c r="K449" s="11"/>
      <c r="L449" s="11"/>
      <c r="M449" s="11"/>
      <c r="N449" s="11"/>
    </row>
    <row r="450" spans="6:14">
      <c r="F450" s="11"/>
      <c r="G450" s="11"/>
      <c r="H450" s="11"/>
      <c r="I450" s="11"/>
      <c r="J450" s="11"/>
      <c r="K450" s="11"/>
      <c r="L450" s="11"/>
      <c r="M450" s="11"/>
      <c r="N450" s="11"/>
    </row>
    <row r="451" spans="6:14">
      <c r="F451" s="11"/>
      <c r="G451" s="11"/>
      <c r="H451" s="11"/>
      <c r="I451" s="11"/>
      <c r="J451" s="11"/>
      <c r="K451" s="11"/>
      <c r="L451" s="11"/>
      <c r="M451" s="11"/>
      <c r="N451" s="11"/>
    </row>
    <row r="452" spans="6:14">
      <c r="F452" s="11"/>
      <c r="G452" s="11"/>
      <c r="H452" s="11"/>
      <c r="I452" s="11"/>
      <c r="J452" s="11"/>
      <c r="K452" s="11"/>
      <c r="L452" s="11"/>
      <c r="M452" s="11"/>
      <c r="N452" s="11"/>
    </row>
    <row r="453" spans="6:14">
      <c r="F453" s="11"/>
      <c r="G453" s="11"/>
      <c r="H453" s="11"/>
      <c r="I453" s="11"/>
      <c r="J453" s="11"/>
      <c r="K453" s="11"/>
      <c r="L453" s="11"/>
      <c r="M453" s="11"/>
      <c r="N453" s="11"/>
    </row>
    <row r="454" spans="6:14">
      <c r="F454" s="11"/>
      <c r="G454" s="11"/>
      <c r="H454" s="11"/>
      <c r="I454" s="11"/>
      <c r="J454" s="11"/>
      <c r="K454" s="11"/>
      <c r="L454" s="11"/>
      <c r="M454" s="11"/>
      <c r="N454" s="11"/>
    </row>
    <row r="455" spans="6:14">
      <c r="F455" s="11"/>
      <c r="G455" s="11"/>
      <c r="H455" s="11"/>
      <c r="I455" s="11"/>
      <c r="J455" s="11"/>
      <c r="K455" s="11"/>
      <c r="L455" s="11"/>
      <c r="M455" s="11"/>
      <c r="N455" s="11"/>
    </row>
    <row r="456" spans="6:14">
      <c r="F456" s="11"/>
      <c r="G456" s="11"/>
      <c r="H456" s="11"/>
      <c r="I456" s="11"/>
      <c r="J456" s="11"/>
      <c r="K456" s="11"/>
      <c r="L456" s="11"/>
      <c r="M456" s="11"/>
      <c r="N456" s="11"/>
    </row>
    <row r="457" spans="6:14">
      <c r="F457" s="11"/>
      <c r="G457" s="11"/>
      <c r="H457" s="11"/>
      <c r="I457" s="11"/>
      <c r="J457" s="11"/>
      <c r="K457" s="11"/>
      <c r="L457" s="11"/>
      <c r="M457" s="11"/>
      <c r="N457" s="11"/>
    </row>
    <row r="458" spans="6:14">
      <c r="F458" s="11"/>
      <c r="G458" s="11"/>
      <c r="H458" s="11"/>
      <c r="I458" s="11"/>
      <c r="J458" s="11"/>
      <c r="K458" s="11"/>
      <c r="L458" s="11"/>
      <c r="M458" s="11"/>
      <c r="N458" s="11"/>
    </row>
    <row r="459" spans="6:14">
      <c r="F459" s="11"/>
      <c r="G459" s="11"/>
      <c r="H459" s="11"/>
      <c r="I459" s="11"/>
      <c r="J459" s="11"/>
      <c r="K459" s="11"/>
      <c r="L459" s="11"/>
      <c r="M459" s="11"/>
      <c r="N459" s="11"/>
    </row>
    <row r="460" spans="6:14">
      <c r="F460" s="11"/>
      <c r="G460" s="11"/>
      <c r="H460" s="11"/>
      <c r="I460" s="11"/>
      <c r="J460" s="11"/>
      <c r="K460" s="11"/>
      <c r="L460" s="11"/>
      <c r="M460" s="11"/>
      <c r="N460" s="11"/>
    </row>
    <row r="461" spans="6:14">
      <c r="F461" s="11"/>
      <c r="G461" s="11"/>
      <c r="H461" s="11"/>
      <c r="I461" s="11"/>
      <c r="J461" s="11"/>
      <c r="K461" s="11"/>
      <c r="L461" s="11"/>
      <c r="M461" s="11"/>
      <c r="N461" s="11"/>
    </row>
    <row r="462" spans="6:14">
      <c r="F462" s="11"/>
      <c r="G462" s="11"/>
      <c r="H462" s="11"/>
      <c r="I462" s="11"/>
      <c r="J462" s="11"/>
      <c r="K462" s="11"/>
      <c r="L462" s="11"/>
      <c r="M462" s="11"/>
      <c r="N462" s="11"/>
    </row>
    <row r="463" spans="6:14">
      <c r="F463" s="11"/>
      <c r="G463" s="11"/>
      <c r="H463" s="11"/>
      <c r="I463" s="11"/>
      <c r="J463" s="11"/>
      <c r="K463" s="11"/>
      <c r="L463" s="11"/>
      <c r="M463" s="11"/>
      <c r="N463" s="11"/>
    </row>
    <row r="464" spans="6:14">
      <c r="F464" s="11"/>
      <c r="G464" s="11"/>
      <c r="H464" s="11"/>
      <c r="I464" s="11"/>
      <c r="J464" s="11"/>
      <c r="K464" s="11"/>
      <c r="L464" s="11"/>
      <c r="M464" s="11"/>
      <c r="N464" s="11"/>
    </row>
    <row r="465" spans="6:14">
      <c r="F465" s="11"/>
      <c r="G465" s="11"/>
      <c r="H465" s="11"/>
      <c r="I465" s="11"/>
      <c r="J465" s="11"/>
      <c r="K465" s="11"/>
      <c r="L465" s="11"/>
      <c r="M465" s="11"/>
      <c r="N465" s="11"/>
    </row>
    <row r="466" spans="6:14">
      <c r="F466" s="11"/>
      <c r="G466" s="11"/>
      <c r="H466" s="11"/>
      <c r="I466" s="11"/>
      <c r="J466" s="11"/>
      <c r="K466" s="11"/>
      <c r="L466" s="11"/>
      <c r="M466" s="11"/>
      <c r="N466" s="11"/>
    </row>
    <row r="467" spans="6:14">
      <c r="F467" s="11"/>
      <c r="G467" s="11"/>
      <c r="H467" s="11"/>
      <c r="I467" s="11"/>
      <c r="J467" s="11"/>
      <c r="K467" s="11"/>
      <c r="L467" s="11"/>
      <c r="M467" s="11"/>
      <c r="N467" s="11"/>
    </row>
    <row r="468" spans="6:14">
      <c r="F468" s="11"/>
      <c r="G468" s="11"/>
      <c r="H468" s="11"/>
      <c r="I468" s="11"/>
      <c r="J468" s="11"/>
      <c r="K468" s="11"/>
      <c r="L468" s="11"/>
      <c r="M468" s="11"/>
      <c r="N468" s="11"/>
    </row>
    <row r="469" spans="6:14">
      <c r="F469" s="11"/>
      <c r="G469" s="11"/>
      <c r="H469" s="11"/>
      <c r="I469" s="11"/>
      <c r="J469" s="11"/>
      <c r="K469" s="11"/>
      <c r="L469" s="11"/>
      <c r="M469" s="11"/>
      <c r="N469" s="11"/>
    </row>
    <row r="470" spans="6:14">
      <c r="F470" s="11"/>
      <c r="G470" s="11"/>
      <c r="H470" s="11"/>
      <c r="I470" s="11"/>
      <c r="J470" s="11"/>
      <c r="K470" s="11"/>
      <c r="L470" s="11"/>
      <c r="M470" s="11"/>
      <c r="N470" s="11"/>
    </row>
    <row r="471" spans="6:14">
      <c r="F471" s="11"/>
      <c r="G471" s="11"/>
      <c r="H471" s="11"/>
      <c r="I471" s="11"/>
      <c r="J471" s="11"/>
      <c r="K471" s="11"/>
      <c r="L471" s="11"/>
      <c r="M471" s="11"/>
      <c r="N471" s="11"/>
    </row>
    <row r="472" spans="6:14">
      <c r="F472" s="11"/>
      <c r="G472" s="11"/>
      <c r="H472" s="11"/>
      <c r="I472" s="11"/>
      <c r="J472" s="11"/>
      <c r="K472" s="11"/>
      <c r="L472" s="11"/>
      <c r="M472" s="11"/>
      <c r="N472" s="11"/>
    </row>
    <row r="473" spans="6:14">
      <c r="F473" s="11"/>
      <c r="G473" s="11"/>
      <c r="H473" s="11"/>
      <c r="I473" s="11"/>
      <c r="J473" s="11"/>
      <c r="K473" s="11"/>
      <c r="L473" s="11"/>
      <c r="M473" s="11"/>
      <c r="N473" s="11"/>
    </row>
    <row r="474" spans="6:14">
      <c r="F474" s="11"/>
      <c r="G474" s="11"/>
      <c r="H474" s="11"/>
      <c r="I474" s="11"/>
      <c r="J474" s="11"/>
      <c r="K474" s="11"/>
      <c r="L474" s="11"/>
      <c r="M474" s="11"/>
      <c r="N474" s="11"/>
    </row>
    <row r="475" spans="6:14">
      <c r="F475" s="11"/>
      <c r="G475" s="11"/>
      <c r="H475" s="11"/>
      <c r="I475" s="11"/>
      <c r="J475" s="11"/>
      <c r="K475" s="11"/>
      <c r="L475" s="11"/>
      <c r="M475" s="11"/>
      <c r="N475" s="11"/>
    </row>
    <row r="476" spans="6:14">
      <c r="F476" s="11"/>
      <c r="G476" s="11"/>
      <c r="H476" s="11"/>
      <c r="I476" s="11"/>
      <c r="J476" s="11"/>
      <c r="K476" s="11"/>
      <c r="L476" s="11"/>
      <c r="M476" s="11"/>
      <c r="N476" s="11"/>
    </row>
    <row r="477" spans="6:14">
      <c r="F477" s="11"/>
      <c r="G477" s="11"/>
      <c r="H477" s="11"/>
      <c r="I477" s="11"/>
      <c r="J477" s="11"/>
      <c r="K477" s="11"/>
      <c r="L477" s="11"/>
      <c r="M477" s="11"/>
      <c r="N477" s="11"/>
    </row>
    <row r="478" spans="6:14">
      <c r="F478" s="11"/>
      <c r="G478" s="11"/>
      <c r="H478" s="11"/>
      <c r="I478" s="11"/>
      <c r="J478" s="11"/>
      <c r="K478" s="11"/>
      <c r="L478" s="11"/>
      <c r="M478" s="11"/>
      <c r="N478" s="11"/>
    </row>
    <row r="479" spans="6:14">
      <c r="F479" s="11"/>
      <c r="G479" s="11"/>
      <c r="H479" s="11"/>
      <c r="I479" s="11"/>
      <c r="J479" s="11"/>
      <c r="K479" s="11"/>
      <c r="L479" s="11"/>
      <c r="M479" s="11"/>
      <c r="N479" s="11"/>
    </row>
    <row r="480" spans="6:14">
      <c r="F480" s="11"/>
      <c r="G480" s="11"/>
      <c r="H480" s="11"/>
      <c r="I480" s="11"/>
      <c r="J480" s="11"/>
      <c r="K480" s="11"/>
      <c r="L480" s="11"/>
      <c r="M480" s="11"/>
      <c r="N480" s="11"/>
    </row>
    <row r="481" spans="6:14">
      <c r="F481" s="11"/>
      <c r="G481" s="11"/>
      <c r="H481" s="11"/>
      <c r="I481" s="11"/>
      <c r="J481" s="11"/>
      <c r="K481" s="11"/>
      <c r="L481" s="11"/>
      <c r="M481" s="11"/>
      <c r="N481" s="11"/>
    </row>
    <row r="482" spans="6:14">
      <c r="F482" s="11"/>
      <c r="G482" s="11"/>
      <c r="H482" s="11"/>
      <c r="I482" s="11"/>
      <c r="J482" s="11"/>
      <c r="K482" s="11"/>
      <c r="L482" s="11"/>
      <c r="M482" s="11"/>
      <c r="N482" s="11"/>
    </row>
    <row r="483" spans="6:14">
      <c r="F483" s="11"/>
      <c r="G483" s="11"/>
      <c r="H483" s="11"/>
      <c r="I483" s="11"/>
      <c r="J483" s="11"/>
      <c r="K483" s="11"/>
      <c r="L483" s="11"/>
      <c r="M483" s="11"/>
      <c r="N483" s="11"/>
    </row>
    <row r="484" spans="6:14">
      <c r="F484" s="11"/>
      <c r="G484" s="11"/>
      <c r="H484" s="11"/>
      <c r="I484" s="11"/>
      <c r="J484" s="11"/>
      <c r="K484" s="11"/>
      <c r="L484" s="11"/>
      <c r="M484" s="11"/>
      <c r="N484" s="11"/>
    </row>
    <row r="485" spans="6:14">
      <c r="F485" s="11"/>
      <c r="G485" s="11"/>
      <c r="H485" s="11"/>
      <c r="I485" s="11"/>
      <c r="J485" s="11"/>
      <c r="K485" s="11"/>
      <c r="L485" s="11"/>
      <c r="M485" s="11"/>
      <c r="N485" s="11"/>
    </row>
    <row r="486" spans="6:14">
      <c r="F486" s="11"/>
      <c r="G486" s="11"/>
      <c r="H486" s="11"/>
      <c r="I486" s="11"/>
      <c r="J486" s="11"/>
      <c r="K486" s="11"/>
      <c r="L486" s="11"/>
      <c r="M486" s="11"/>
      <c r="N486" s="11"/>
    </row>
    <row r="487" spans="6:14">
      <c r="F487" s="11"/>
      <c r="G487" s="11"/>
      <c r="H487" s="11"/>
      <c r="I487" s="11"/>
      <c r="J487" s="11"/>
      <c r="K487" s="11"/>
      <c r="L487" s="11"/>
      <c r="M487" s="11"/>
      <c r="N487" s="11"/>
    </row>
    <row r="488" spans="6:14">
      <c r="F488" s="11"/>
      <c r="G488" s="11"/>
      <c r="H488" s="11"/>
      <c r="I488" s="11"/>
      <c r="J488" s="11"/>
      <c r="K488" s="11"/>
      <c r="L488" s="11"/>
      <c r="M488" s="11"/>
      <c r="N488" s="11"/>
    </row>
    <row r="489" spans="6:14">
      <c r="F489" s="11"/>
      <c r="G489" s="11"/>
      <c r="H489" s="11"/>
      <c r="I489" s="11"/>
      <c r="J489" s="11"/>
      <c r="K489" s="11"/>
      <c r="L489" s="11"/>
      <c r="M489" s="11"/>
      <c r="N489" s="11"/>
    </row>
    <row r="490" spans="6:14">
      <c r="F490" s="11"/>
      <c r="G490" s="11"/>
      <c r="H490" s="11"/>
      <c r="I490" s="11"/>
      <c r="J490" s="11"/>
      <c r="K490" s="11"/>
      <c r="L490" s="11"/>
      <c r="M490" s="11"/>
      <c r="N490" s="11"/>
    </row>
    <row r="491" spans="6:14">
      <c r="F491" s="11"/>
      <c r="G491" s="11"/>
      <c r="H491" s="11"/>
      <c r="I491" s="11"/>
      <c r="J491" s="11"/>
      <c r="K491" s="11"/>
      <c r="L491" s="11"/>
      <c r="M491" s="11"/>
      <c r="N491" s="11"/>
    </row>
    <row r="492" spans="6:14">
      <c r="F492" s="11"/>
      <c r="G492" s="11"/>
      <c r="H492" s="11"/>
      <c r="I492" s="11"/>
      <c r="J492" s="11"/>
      <c r="K492" s="11"/>
      <c r="L492" s="11"/>
      <c r="M492" s="11"/>
      <c r="N492" s="11"/>
    </row>
    <row r="493" spans="6:14">
      <c r="F493" s="11"/>
      <c r="G493" s="11"/>
      <c r="H493" s="11"/>
      <c r="I493" s="11"/>
      <c r="J493" s="11"/>
      <c r="K493" s="11"/>
      <c r="L493" s="11"/>
      <c r="M493" s="11"/>
      <c r="N493" s="11"/>
    </row>
    <row r="494" spans="6:14">
      <c r="F494" s="11"/>
      <c r="G494" s="11"/>
      <c r="H494" s="11"/>
      <c r="I494" s="11"/>
      <c r="J494" s="11"/>
      <c r="K494" s="11"/>
      <c r="L494" s="11"/>
      <c r="M494" s="11"/>
      <c r="N494" s="11"/>
    </row>
    <row r="495" spans="6:14">
      <c r="F495" s="11"/>
      <c r="G495" s="11"/>
      <c r="H495" s="11"/>
      <c r="I495" s="11"/>
      <c r="J495" s="11"/>
      <c r="K495" s="11"/>
      <c r="L495" s="11"/>
      <c r="M495" s="11"/>
      <c r="N495" s="11"/>
    </row>
    <row r="496" spans="6:14">
      <c r="F496" s="11"/>
      <c r="G496" s="11"/>
      <c r="H496" s="11"/>
      <c r="I496" s="11"/>
      <c r="J496" s="11"/>
      <c r="K496" s="11"/>
      <c r="L496" s="11"/>
      <c r="M496" s="11"/>
      <c r="N496" s="11"/>
    </row>
    <row r="497" spans="6:14">
      <c r="F497" s="11"/>
      <c r="G497" s="11"/>
      <c r="H497" s="11"/>
      <c r="I497" s="11"/>
      <c r="J497" s="11"/>
      <c r="K497" s="11"/>
      <c r="L497" s="11"/>
      <c r="M497" s="11"/>
      <c r="N497" s="11"/>
    </row>
    <row r="498" spans="6:14">
      <c r="F498" s="11"/>
      <c r="G498" s="11"/>
      <c r="H498" s="11"/>
      <c r="I498" s="11"/>
      <c r="J498" s="11"/>
      <c r="K498" s="11"/>
      <c r="L498" s="11"/>
      <c r="M498" s="11"/>
      <c r="N498" s="11"/>
    </row>
    <row r="499" spans="6:14">
      <c r="F499" s="11"/>
      <c r="G499" s="11"/>
      <c r="H499" s="11"/>
      <c r="I499" s="11"/>
      <c r="J499" s="11"/>
      <c r="K499" s="11"/>
      <c r="L499" s="11"/>
      <c r="M499" s="11"/>
      <c r="N499" s="11"/>
    </row>
    <row r="500" spans="6:14">
      <c r="F500" s="11"/>
      <c r="G500" s="11"/>
      <c r="H500" s="11"/>
      <c r="I500" s="11"/>
      <c r="J500" s="11"/>
      <c r="K500" s="11"/>
      <c r="L500" s="11"/>
      <c r="M500" s="11"/>
      <c r="N500" s="11"/>
    </row>
    <row r="501" spans="6:14">
      <c r="F501" s="11"/>
      <c r="G501" s="11"/>
      <c r="H501" s="11"/>
      <c r="I501" s="11"/>
      <c r="J501" s="11"/>
      <c r="K501" s="11"/>
      <c r="L501" s="11"/>
      <c r="M501" s="11"/>
      <c r="N501" s="11"/>
    </row>
    <row r="502" spans="6:14">
      <c r="F502" s="11"/>
      <c r="G502" s="11"/>
      <c r="H502" s="11"/>
      <c r="I502" s="11"/>
      <c r="J502" s="11"/>
      <c r="K502" s="11"/>
      <c r="L502" s="11"/>
      <c r="M502" s="11"/>
      <c r="N502" s="11"/>
    </row>
    <row r="503" spans="6:14">
      <c r="F503" s="11"/>
      <c r="G503" s="11"/>
      <c r="H503" s="11"/>
      <c r="I503" s="11"/>
      <c r="J503" s="11"/>
      <c r="K503" s="11"/>
      <c r="L503" s="11"/>
      <c r="M503" s="11"/>
      <c r="N503" s="11"/>
    </row>
    <row r="504" spans="6:14">
      <c r="F504" s="11"/>
      <c r="G504" s="11"/>
      <c r="H504" s="11"/>
      <c r="I504" s="11"/>
      <c r="J504" s="11"/>
      <c r="K504" s="11"/>
      <c r="L504" s="11"/>
      <c r="M504" s="11"/>
      <c r="N504" s="11"/>
    </row>
    <row r="505" spans="6:14">
      <c r="F505" s="11"/>
      <c r="G505" s="11"/>
      <c r="H505" s="11"/>
      <c r="I505" s="11"/>
      <c r="J505" s="11"/>
      <c r="K505" s="11"/>
      <c r="L505" s="11"/>
      <c r="M505" s="11"/>
      <c r="N505" s="11"/>
    </row>
    <row r="506" spans="6:14">
      <c r="F506" s="11"/>
      <c r="G506" s="11"/>
      <c r="H506" s="11"/>
      <c r="I506" s="11"/>
      <c r="J506" s="11"/>
      <c r="K506" s="11"/>
      <c r="L506" s="11"/>
      <c r="M506" s="11"/>
      <c r="N506" s="11"/>
    </row>
    <row r="507" spans="6:14">
      <c r="F507" s="11"/>
      <c r="G507" s="11"/>
      <c r="H507" s="11"/>
      <c r="I507" s="11"/>
      <c r="J507" s="11"/>
      <c r="K507" s="11"/>
      <c r="L507" s="11"/>
      <c r="M507" s="11"/>
      <c r="N507" s="11"/>
    </row>
    <row r="508" spans="6:14">
      <c r="F508" s="11"/>
      <c r="G508" s="11"/>
      <c r="H508" s="11"/>
      <c r="I508" s="11"/>
      <c r="J508" s="11"/>
      <c r="K508" s="11"/>
      <c r="L508" s="11"/>
      <c r="M508" s="11"/>
      <c r="N508" s="11"/>
    </row>
    <row r="509" spans="6:14">
      <c r="F509" s="11"/>
      <c r="G509" s="11"/>
      <c r="H509" s="11"/>
      <c r="I509" s="11"/>
      <c r="J509" s="11"/>
      <c r="K509" s="11"/>
      <c r="L509" s="11"/>
      <c r="M509" s="11"/>
      <c r="N509" s="11"/>
    </row>
    <row r="510" spans="6:14">
      <c r="F510" s="11"/>
      <c r="G510" s="11"/>
      <c r="H510" s="11"/>
      <c r="I510" s="11"/>
      <c r="J510" s="11"/>
      <c r="K510" s="11"/>
      <c r="L510" s="11"/>
      <c r="M510" s="11"/>
      <c r="N510" s="11"/>
    </row>
    <row r="511" spans="6:14">
      <c r="F511" s="11"/>
      <c r="G511" s="11"/>
      <c r="H511" s="11"/>
      <c r="I511" s="11"/>
      <c r="J511" s="11"/>
      <c r="K511" s="11"/>
      <c r="L511" s="11"/>
      <c r="M511" s="11"/>
      <c r="N511" s="11"/>
    </row>
    <row r="512" spans="6:14">
      <c r="F512" s="11"/>
      <c r="G512" s="11"/>
      <c r="H512" s="11"/>
      <c r="I512" s="11"/>
      <c r="J512" s="11"/>
      <c r="K512" s="11"/>
      <c r="L512" s="11"/>
      <c r="M512" s="11"/>
      <c r="N512" s="11"/>
    </row>
    <row r="513" spans="6:14">
      <c r="F513" s="11"/>
      <c r="G513" s="11"/>
      <c r="H513" s="11"/>
      <c r="I513" s="11"/>
      <c r="J513" s="11"/>
      <c r="K513" s="11"/>
      <c r="L513" s="11"/>
      <c r="M513" s="11"/>
      <c r="N513" s="11"/>
    </row>
    <row r="514" spans="6:14">
      <c r="F514" s="11"/>
      <c r="G514" s="11"/>
      <c r="H514" s="11"/>
      <c r="I514" s="11"/>
      <c r="J514" s="11"/>
      <c r="K514" s="11"/>
      <c r="L514" s="11"/>
      <c r="M514" s="11"/>
      <c r="N514" s="11"/>
    </row>
    <row r="515" spans="6:14">
      <c r="F515" s="11"/>
      <c r="G515" s="11"/>
      <c r="H515" s="11"/>
      <c r="I515" s="11"/>
      <c r="J515" s="11"/>
      <c r="K515" s="11"/>
      <c r="L515" s="11"/>
      <c r="M515" s="11"/>
      <c r="N515" s="11"/>
    </row>
    <row r="516" spans="6:14">
      <c r="F516" s="11"/>
      <c r="G516" s="11"/>
      <c r="H516" s="11"/>
      <c r="I516" s="11"/>
      <c r="J516" s="11"/>
      <c r="K516" s="11"/>
      <c r="L516" s="11"/>
      <c r="M516" s="11"/>
      <c r="N516" s="11"/>
    </row>
    <row r="517" spans="6:14">
      <c r="F517" s="11"/>
      <c r="G517" s="11"/>
      <c r="H517" s="11"/>
      <c r="I517" s="11"/>
      <c r="J517" s="11"/>
      <c r="K517" s="11"/>
      <c r="L517" s="11"/>
      <c r="M517" s="11"/>
      <c r="N517" s="11"/>
    </row>
    <row r="518" spans="6:14">
      <c r="F518" s="11"/>
      <c r="G518" s="11"/>
      <c r="H518" s="11"/>
      <c r="I518" s="11"/>
      <c r="J518" s="11"/>
      <c r="K518" s="11"/>
      <c r="L518" s="11"/>
      <c r="M518" s="11"/>
      <c r="N518" s="11"/>
    </row>
    <row r="519" spans="6:14">
      <c r="F519" s="11"/>
      <c r="G519" s="11"/>
      <c r="H519" s="11"/>
      <c r="I519" s="11"/>
      <c r="J519" s="11"/>
      <c r="K519" s="11"/>
      <c r="L519" s="11"/>
      <c r="M519" s="11"/>
      <c r="N519" s="11"/>
    </row>
    <row r="520" spans="6:14">
      <c r="F520" s="11"/>
      <c r="G520" s="11"/>
      <c r="H520" s="11"/>
      <c r="I520" s="11"/>
      <c r="J520" s="11"/>
      <c r="K520" s="11"/>
      <c r="L520" s="11"/>
      <c r="M520" s="11"/>
      <c r="N520" s="11"/>
    </row>
    <row r="521" spans="6:14">
      <c r="F521" s="11"/>
      <c r="G521" s="11"/>
      <c r="H521" s="11"/>
      <c r="I521" s="11"/>
      <c r="J521" s="11"/>
      <c r="K521" s="11"/>
      <c r="L521" s="11"/>
      <c r="M521" s="11"/>
      <c r="N521" s="11"/>
    </row>
    <row r="522" spans="6:14">
      <c r="F522" s="11"/>
      <c r="G522" s="11"/>
      <c r="H522" s="11"/>
      <c r="I522" s="11"/>
      <c r="J522" s="11"/>
      <c r="K522" s="11"/>
      <c r="L522" s="11"/>
      <c r="M522" s="11"/>
      <c r="N522" s="11"/>
    </row>
    <row r="523" spans="6:14">
      <c r="F523" s="11"/>
      <c r="G523" s="11"/>
      <c r="H523" s="11"/>
      <c r="I523" s="11"/>
      <c r="J523" s="11"/>
      <c r="K523" s="11"/>
      <c r="L523" s="11"/>
      <c r="M523" s="11"/>
      <c r="N523" s="11"/>
    </row>
    <row r="524" spans="6:14">
      <c r="F524" s="11"/>
      <c r="G524" s="11"/>
      <c r="H524" s="11"/>
      <c r="I524" s="11"/>
      <c r="J524" s="11"/>
      <c r="K524" s="11"/>
      <c r="L524" s="11"/>
      <c r="M524" s="11"/>
      <c r="N524" s="11"/>
    </row>
    <row r="525" spans="6:14">
      <c r="F525" s="11"/>
      <c r="G525" s="11"/>
      <c r="H525" s="11"/>
      <c r="I525" s="11"/>
      <c r="J525" s="11"/>
      <c r="K525" s="11"/>
      <c r="L525" s="11"/>
      <c r="M525" s="11"/>
      <c r="N525" s="11"/>
    </row>
    <row r="526" spans="6:14">
      <c r="F526" s="11"/>
      <c r="G526" s="11"/>
      <c r="H526" s="11"/>
      <c r="I526" s="11"/>
      <c r="J526" s="11"/>
      <c r="K526" s="11"/>
      <c r="L526" s="11"/>
      <c r="M526" s="11"/>
      <c r="N526" s="11"/>
    </row>
    <row r="527" spans="6:14">
      <c r="F527" s="11"/>
      <c r="G527" s="11"/>
      <c r="H527" s="11"/>
      <c r="I527" s="11"/>
      <c r="J527" s="11"/>
      <c r="K527" s="11"/>
      <c r="L527" s="11"/>
      <c r="M527" s="11"/>
      <c r="N527" s="11"/>
    </row>
    <row r="528" spans="6:14">
      <c r="F528" s="11"/>
      <c r="G528" s="11"/>
      <c r="H528" s="11"/>
      <c r="I528" s="11"/>
      <c r="J528" s="11"/>
      <c r="K528" s="11"/>
      <c r="L528" s="11"/>
      <c r="M528" s="11"/>
      <c r="N528" s="11"/>
    </row>
    <row r="529" spans="6:14">
      <c r="F529" s="11"/>
      <c r="G529" s="11"/>
      <c r="H529" s="11"/>
      <c r="I529" s="11"/>
      <c r="J529" s="11"/>
      <c r="K529" s="11"/>
      <c r="L529" s="11"/>
      <c r="M529" s="11"/>
      <c r="N529" s="11"/>
    </row>
    <row r="530" spans="6:14">
      <c r="F530" s="11"/>
      <c r="G530" s="11"/>
      <c r="H530" s="11"/>
      <c r="I530" s="11"/>
      <c r="J530" s="11"/>
      <c r="K530" s="11"/>
      <c r="L530" s="11"/>
      <c r="M530" s="11"/>
      <c r="N530" s="11"/>
    </row>
    <row r="531" spans="6:14">
      <c r="F531" s="11"/>
      <c r="G531" s="11"/>
      <c r="H531" s="11"/>
      <c r="I531" s="11"/>
      <c r="J531" s="11"/>
      <c r="K531" s="11"/>
      <c r="L531" s="11"/>
      <c r="M531" s="11"/>
      <c r="N531" s="11"/>
    </row>
    <row r="532" spans="6:14">
      <c r="F532" s="11"/>
      <c r="G532" s="11"/>
      <c r="H532" s="11"/>
      <c r="I532" s="11"/>
      <c r="J532" s="11"/>
      <c r="K532" s="11"/>
      <c r="L532" s="11"/>
      <c r="M532" s="11"/>
      <c r="N532" s="11"/>
    </row>
    <row r="533" spans="6:14">
      <c r="F533" s="11"/>
      <c r="G533" s="11"/>
      <c r="H533" s="11"/>
      <c r="I533" s="11"/>
      <c r="J533" s="11"/>
      <c r="K533" s="11"/>
      <c r="L533" s="11"/>
      <c r="M533" s="11"/>
      <c r="N533" s="11"/>
    </row>
    <row r="534" spans="6:14">
      <c r="F534" s="11"/>
      <c r="G534" s="11"/>
      <c r="H534" s="11"/>
      <c r="I534" s="11"/>
      <c r="J534" s="11"/>
      <c r="K534" s="11"/>
      <c r="L534" s="11"/>
      <c r="M534" s="11"/>
      <c r="N534" s="11"/>
    </row>
    <row r="535" spans="6:14">
      <c r="F535" s="11"/>
      <c r="G535" s="11"/>
      <c r="H535" s="11"/>
      <c r="I535" s="11"/>
      <c r="J535" s="11"/>
      <c r="K535" s="11"/>
      <c r="L535" s="11"/>
      <c r="M535" s="11"/>
      <c r="N535" s="11"/>
    </row>
    <row r="536" spans="6:14">
      <c r="F536" s="11"/>
      <c r="G536" s="11"/>
      <c r="H536" s="11"/>
      <c r="I536" s="11"/>
      <c r="J536" s="11"/>
      <c r="K536" s="11"/>
      <c r="L536" s="11"/>
      <c r="M536" s="11"/>
      <c r="N536" s="11"/>
    </row>
    <row r="537" spans="6:14">
      <c r="F537" s="11"/>
      <c r="G537" s="11"/>
      <c r="H537" s="11"/>
      <c r="I537" s="11"/>
      <c r="J537" s="11"/>
      <c r="K537" s="11"/>
      <c r="L537" s="11"/>
      <c r="M537" s="11"/>
      <c r="N537" s="11"/>
    </row>
    <row r="538" spans="6:14">
      <c r="F538" s="11"/>
      <c r="G538" s="11"/>
      <c r="H538" s="11"/>
      <c r="I538" s="11"/>
      <c r="J538" s="11"/>
      <c r="K538" s="11"/>
      <c r="L538" s="11"/>
      <c r="M538" s="11"/>
      <c r="N538" s="11"/>
    </row>
    <row r="539" spans="6:14">
      <c r="F539" s="11"/>
      <c r="G539" s="11"/>
      <c r="H539" s="11"/>
      <c r="I539" s="11"/>
      <c r="J539" s="11"/>
      <c r="K539" s="11"/>
      <c r="L539" s="11"/>
      <c r="M539" s="11"/>
      <c r="N539" s="11"/>
    </row>
    <row r="540" spans="6:14">
      <c r="F540" s="11"/>
      <c r="G540" s="11"/>
      <c r="H540" s="11"/>
      <c r="I540" s="11"/>
      <c r="J540" s="11"/>
      <c r="K540" s="11"/>
      <c r="L540" s="11"/>
      <c r="M540" s="11"/>
      <c r="N540" s="11"/>
    </row>
    <row r="541" spans="6:14">
      <c r="F541" s="11"/>
      <c r="G541" s="11"/>
      <c r="H541" s="11"/>
      <c r="I541" s="11"/>
      <c r="J541" s="11"/>
      <c r="K541" s="11"/>
      <c r="L541" s="11"/>
      <c r="M541" s="11"/>
      <c r="N541" s="11"/>
    </row>
    <row r="542" spans="6:14">
      <c r="F542" s="11"/>
      <c r="G542" s="11"/>
      <c r="H542" s="11"/>
      <c r="I542" s="11"/>
      <c r="J542" s="11"/>
      <c r="K542" s="11"/>
      <c r="L542" s="11"/>
      <c r="M542" s="11"/>
      <c r="N542" s="11"/>
    </row>
    <row r="543" spans="6:14">
      <c r="F543" s="11"/>
      <c r="G543" s="11"/>
      <c r="H543" s="11"/>
      <c r="I543" s="11"/>
      <c r="J543" s="11"/>
      <c r="K543" s="11"/>
      <c r="L543" s="11"/>
      <c r="M543" s="11"/>
      <c r="N543" s="11"/>
    </row>
    <row r="544" spans="6:14">
      <c r="F544" s="11"/>
      <c r="G544" s="11"/>
      <c r="H544" s="11"/>
      <c r="I544" s="11"/>
      <c r="J544" s="11"/>
      <c r="K544" s="11"/>
      <c r="L544" s="11"/>
      <c r="M544" s="11"/>
      <c r="N544" s="11"/>
    </row>
    <row r="545" spans="6:14">
      <c r="F545" s="11"/>
      <c r="G545" s="11"/>
      <c r="H545" s="11"/>
      <c r="I545" s="11"/>
      <c r="J545" s="11"/>
      <c r="K545" s="11"/>
      <c r="L545" s="11"/>
      <c r="M545" s="11"/>
      <c r="N545" s="11"/>
    </row>
    <row r="546" spans="6:14">
      <c r="F546" s="11"/>
      <c r="G546" s="11"/>
      <c r="H546" s="11"/>
      <c r="I546" s="11"/>
      <c r="J546" s="11"/>
      <c r="K546" s="11"/>
      <c r="L546" s="11"/>
      <c r="M546" s="11"/>
      <c r="N546" s="11"/>
    </row>
    <row r="547" spans="6:14">
      <c r="F547" s="11"/>
      <c r="G547" s="11"/>
      <c r="H547" s="11"/>
      <c r="I547" s="11"/>
      <c r="J547" s="11"/>
      <c r="K547" s="11"/>
      <c r="L547" s="11"/>
      <c r="M547" s="11"/>
      <c r="N547" s="11"/>
    </row>
    <row r="548" spans="6:14">
      <c r="F548" s="11"/>
      <c r="G548" s="11"/>
      <c r="H548" s="11"/>
      <c r="I548" s="11"/>
      <c r="J548" s="11"/>
      <c r="K548" s="11"/>
      <c r="L548" s="11"/>
      <c r="M548" s="11"/>
      <c r="N548" s="11"/>
    </row>
    <row r="549" spans="6:14">
      <c r="F549" s="11"/>
      <c r="G549" s="11"/>
      <c r="H549" s="11"/>
      <c r="I549" s="11"/>
      <c r="J549" s="11"/>
      <c r="K549" s="11"/>
      <c r="L549" s="11"/>
      <c r="M549" s="11"/>
      <c r="N549" s="11"/>
    </row>
    <row r="550" spans="6:14">
      <c r="F550" s="11"/>
      <c r="G550" s="11"/>
      <c r="H550" s="11"/>
      <c r="I550" s="11"/>
      <c r="J550" s="11"/>
      <c r="K550" s="11"/>
      <c r="L550" s="11"/>
      <c r="M550" s="11"/>
      <c r="N550" s="11"/>
    </row>
    <row r="551" spans="6:14">
      <c r="F551" s="11"/>
      <c r="G551" s="11"/>
      <c r="H551" s="11"/>
      <c r="I551" s="11"/>
      <c r="J551" s="11"/>
      <c r="K551" s="11"/>
      <c r="L551" s="11"/>
      <c r="M551" s="11"/>
      <c r="N551" s="11"/>
    </row>
    <row r="552" spans="6:14">
      <c r="F552" s="11"/>
      <c r="G552" s="11"/>
      <c r="H552" s="11"/>
      <c r="I552" s="11"/>
      <c r="J552" s="11"/>
      <c r="K552" s="11"/>
      <c r="L552" s="11"/>
      <c r="M552" s="11"/>
      <c r="N552" s="11"/>
    </row>
    <row r="553" spans="6:14">
      <c r="F553" s="11"/>
      <c r="G553" s="11"/>
      <c r="H553" s="11"/>
      <c r="I553" s="11"/>
      <c r="J553" s="11"/>
      <c r="K553" s="11"/>
      <c r="L553" s="11"/>
      <c r="M553" s="11"/>
      <c r="N553" s="11"/>
    </row>
    <row r="554" spans="6:14">
      <c r="F554" s="11"/>
      <c r="G554" s="11"/>
      <c r="H554" s="11"/>
      <c r="I554" s="11"/>
      <c r="J554" s="11"/>
      <c r="K554" s="11"/>
      <c r="L554" s="11"/>
      <c r="M554" s="11"/>
      <c r="N554" s="11"/>
    </row>
    <row r="555" spans="6:14">
      <c r="F555" s="11"/>
      <c r="G555" s="11"/>
      <c r="H555" s="11"/>
      <c r="I555" s="11"/>
      <c r="J555" s="11"/>
      <c r="K555" s="11"/>
      <c r="L555" s="11"/>
      <c r="M555" s="11"/>
      <c r="N555" s="11"/>
    </row>
    <row r="556" spans="6:14">
      <c r="F556" s="11"/>
      <c r="G556" s="11"/>
      <c r="H556" s="11"/>
      <c r="I556" s="11"/>
      <c r="J556" s="11"/>
      <c r="K556" s="11"/>
      <c r="L556" s="11"/>
      <c r="M556" s="11"/>
      <c r="N556" s="11"/>
    </row>
    <row r="557" spans="6:14">
      <c r="F557" s="11"/>
      <c r="G557" s="11"/>
      <c r="H557" s="11"/>
      <c r="I557" s="11"/>
      <c r="J557" s="11"/>
      <c r="K557" s="11"/>
      <c r="L557" s="11"/>
      <c r="M557" s="11"/>
      <c r="N557" s="11"/>
    </row>
    <row r="558" spans="6:14">
      <c r="F558" s="11"/>
      <c r="G558" s="11"/>
      <c r="H558" s="11"/>
      <c r="I558" s="11"/>
      <c r="J558" s="11"/>
      <c r="K558" s="11"/>
      <c r="L558" s="11"/>
      <c r="M558" s="11"/>
      <c r="N558" s="11"/>
    </row>
    <row r="559" spans="6:14">
      <c r="F559" s="11"/>
      <c r="G559" s="11"/>
      <c r="H559" s="11"/>
      <c r="I559" s="11"/>
      <c r="J559" s="11"/>
      <c r="K559" s="11"/>
      <c r="L559" s="11"/>
      <c r="M559" s="11"/>
      <c r="N559" s="11"/>
    </row>
    <row r="560" spans="6:14">
      <c r="F560" s="11"/>
      <c r="G560" s="11"/>
      <c r="H560" s="11"/>
      <c r="I560" s="11"/>
      <c r="J560" s="11"/>
      <c r="K560" s="11"/>
      <c r="L560" s="11"/>
      <c r="M560" s="11"/>
      <c r="N560" s="11"/>
    </row>
    <row r="561" spans="6:14">
      <c r="F561" s="11"/>
      <c r="G561" s="11"/>
      <c r="H561" s="11"/>
      <c r="I561" s="11"/>
      <c r="J561" s="11"/>
      <c r="K561" s="11"/>
      <c r="L561" s="11"/>
      <c r="M561" s="11"/>
      <c r="N561" s="11"/>
    </row>
    <row r="562" spans="6:14">
      <c r="F562" s="11"/>
      <c r="G562" s="11"/>
      <c r="H562" s="11"/>
      <c r="I562" s="11"/>
      <c r="J562" s="11"/>
      <c r="K562" s="11"/>
      <c r="L562" s="11"/>
      <c r="M562" s="11"/>
      <c r="N562" s="11"/>
    </row>
    <row r="563" spans="6:14">
      <c r="F563" s="11"/>
      <c r="G563" s="11"/>
      <c r="H563" s="11"/>
      <c r="I563" s="11"/>
      <c r="J563" s="11"/>
      <c r="K563" s="11"/>
      <c r="L563" s="11"/>
      <c r="M563" s="11"/>
      <c r="N563" s="11"/>
    </row>
    <row r="564" spans="6:14">
      <c r="F564" s="11"/>
      <c r="G564" s="11"/>
      <c r="H564" s="11"/>
      <c r="I564" s="11"/>
      <c r="J564" s="11"/>
      <c r="K564" s="11"/>
      <c r="L564" s="11"/>
      <c r="M564" s="11"/>
      <c r="N564" s="11"/>
    </row>
    <row r="565" spans="6:14">
      <c r="F565" s="11"/>
      <c r="G565" s="11"/>
      <c r="H565" s="11"/>
      <c r="I565" s="11"/>
      <c r="J565" s="11"/>
      <c r="K565" s="11"/>
      <c r="L565" s="11"/>
      <c r="M565" s="11"/>
      <c r="N565" s="11"/>
    </row>
    <row r="566" spans="6:14">
      <c r="F566" s="11"/>
      <c r="G566" s="11"/>
      <c r="H566" s="11"/>
      <c r="I566" s="11"/>
      <c r="J566" s="11"/>
      <c r="K566" s="11"/>
      <c r="L566" s="11"/>
      <c r="M566" s="11"/>
      <c r="N566" s="11"/>
    </row>
    <row r="567" spans="6:14">
      <c r="F567" s="11"/>
      <c r="G567" s="11"/>
      <c r="H567" s="11"/>
      <c r="I567" s="11"/>
      <c r="J567" s="11"/>
      <c r="K567" s="11"/>
      <c r="L567" s="11"/>
      <c r="M567" s="11"/>
      <c r="N567" s="11"/>
    </row>
    <row r="568" spans="6:14">
      <c r="F568" s="11"/>
      <c r="G568" s="11"/>
      <c r="H568" s="11"/>
      <c r="I568" s="11"/>
      <c r="J568" s="11"/>
      <c r="K568" s="11"/>
      <c r="L568" s="11"/>
      <c r="M568" s="11"/>
      <c r="N568" s="11"/>
    </row>
    <row r="569" spans="6:14">
      <c r="F569" s="11"/>
      <c r="G569" s="11"/>
      <c r="H569" s="11"/>
      <c r="I569" s="11"/>
      <c r="J569" s="11"/>
      <c r="K569" s="11"/>
      <c r="L569" s="11"/>
      <c r="M569" s="11"/>
      <c r="N569" s="11"/>
    </row>
    <row r="570" spans="6:14">
      <c r="F570" s="11"/>
      <c r="G570" s="11"/>
      <c r="H570" s="11"/>
      <c r="I570" s="11"/>
      <c r="J570" s="11"/>
      <c r="K570" s="11"/>
      <c r="L570" s="11"/>
      <c r="M570" s="11"/>
      <c r="N570" s="11"/>
    </row>
    <row r="571" spans="6:14">
      <c r="F571" s="11"/>
      <c r="G571" s="11"/>
      <c r="H571" s="11"/>
      <c r="I571" s="11"/>
      <c r="J571" s="11"/>
      <c r="K571" s="11"/>
      <c r="L571" s="11"/>
      <c r="M571" s="11"/>
      <c r="N571" s="11"/>
    </row>
    <row r="572" spans="6:14">
      <c r="F572" s="11"/>
      <c r="G572" s="11"/>
      <c r="H572" s="11"/>
      <c r="I572" s="11"/>
      <c r="J572" s="11"/>
      <c r="K572" s="11"/>
      <c r="L572" s="11"/>
      <c r="M572" s="11"/>
      <c r="N572" s="11"/>
    </row>
    <row r="573" spans="6:14">
      <c r="F573" s="11"/>
      <c r="G573" s="11"/>
      <c r="H573" s="11"/>
      <c r="I573" s="11"/>
      <c r="J573" s="11"/>
      <c r="K573" s="11"/>
      <c r="L573" s="11"/>
      <c r="M573" s="11"/>
      <c r="N573" s="11"/>
    </row>
    <row r="574" spans="6:14">
      <c r="F574" s="11"/>
      <c r="G574" s="11"/>
      <c r="H574" s="11"/>
      <c r="I574" s="11"/>
      <c r="J574" s="11"/>
      <c r="K574" s="11"/>
      <c r="L574" s="11"/>
      <c r="M574" s="11"/>
      <c r="N574" s="11"/>
    </row>
    <row r="575" spans="6:14">
      <c r="F575" s="11"/>
      <c r="G575" s="11"/>
      <c r="H575" s="11"/>
      <c r="I575" s="11"/>
      <c r="J575" s="11"/>
      <c r="K575" s="11"/>
      <c r="L575" s="11"/>
      <c r="M575" s="11"/>
      <c r="N575" s="11"/>
    </row>
    <row r="576" spans="6:14">
      <c r="F576" s="11"/>
      <c r="G576" s="11"/>
      <c r="H576" s="11"/>
      <c r="I576" s="11"/>
      <c r="J576" s="11"/>
      <c r="K576" s="11"/>
      <c r="L576" s="11"/>
      <c r="M576" s="11"/>
      <c r="N576" s="11"/>
    </row>
    <row r="577" spans="6:14">
      <c r="F577" s="11"/>
      <c r="G577" s="11"/>
      <c r="H577" s="11"/>
      <c r="I577" s="11"/>
      <c r="J577" s="11"/>
      <c r="K577" s="11"/>
      <c r="L577" s="11"/>
      <c r="M577" s="11"/>
      <c r="N577" s="11"/>
    </row>
    <row r="578" spans="6:14">
      <c r="F578" s="11"/>
      <c r="G578" s="11"/>
      <c r="H578" s="11"/>
      <c r="I578" s="11"/>
      <c r="J578" s="11"/>
      <c r="K578" s="11"/>
      <c r="L578" s="11"/>
      <c r="M578" s="11"/>
      <c r="N578" s="11"/>
    </row>
    <row r="579" spans="6:14">
      <c r="F579" s="11"/>
      <c r="G579" s="11"/>
      <c r="H579" s="11"/>
      <c r="I579" s="11"/>
      <c r="J579" s="11"/>
      <c r="K579" s="11"/>
      <c r="L579" s="11"/>
      <c r="M579" s="11"/>
      <c r="N579" s="11"/>
    </row>
    <row r="580" spans="6:14">
      <c r="F580" s="11"/>
      <c r="G580" s="11"/>
      <c r="H580" s="11"/>
      <c r="I580" s="11"/>
      <c r="J580" s="11"/>
      <c r="K580" s="11"/>
      <c r="L580" s="11"/>
      <c r="M580" s="11"/>
      <c r="N580" s="11"/>
    </row>
    <row r="581" spans="6:14">
      <c r="F581" s="11"/>
      <c r="G581" s="11"/>
      <c r="H581" s="11"/>
      <c r="I581" s="11"/>
      <c r="J581" s="11"/>
      <c r="K581" s="11"/>
      <c r="L581" s="11"/>
      <c r="M581" s="11"/>
      <c r="N581" s="11"/>
    </row>
    <row r="582" spans="6:14">
      <c r="F582" s="11"/>
      <c r="G582" s="11"/>
      <c r="H582" s="11"/>
      <c r="I582" s="11"/>
      <c r="J582" s="11"/>
      <c r="K582" s="11"/>
      <c r="L582" s="11"/>
      <c r="M582" s="11"/>
      <c r="N582" s="11"/>
    </row>
    <row r="583" spans="6:14">
      <c r="F583" s="11"/>
      <c r="G583" s="11"/>
      <c r="H583" s="11"/>
      <c r="I583" s="11"/>
      <c r="J583" s="11"/>
      <c r="K583" s="11"/>
      <c r="L583" s="11"/>
      <c r="M583" s="11"/>
      <c r="N583" s="11"/>
    </row>
    <row r="584" spans="6:14">
      <c r="F584" s="11"/>
      <c r="G584" s="11"/>
      <c r="H584" s="11"/>
      <c r="I584" s="11"/>
      <c r="J584" s="11"/>
      <c r="K584" s="11"/>
      <c r="L584" s="11"/>
      <c r="M584" s="11"/>
      <c r="N584" s="11"/>
    </row>
    <row r="585" spans="6:14">
      <c r="F585" s="11"/>
      <c r="G585" s="11"/>
      <c r="H585" s="11"/>
      <c r="I585" s="11"/>
      <c r="J585" s="11"/>
      <c r="K585" s="11"/>
      <c r="L585" s="11"/>
      <c r="M585" s="11"/>
      <c r="N585" s="11"/>
    </row>
    <row r="586" spans="6:14">
      <c r="F586" s="11"/>
      <c r="G586" s="11"/>
      <c r="H586" s="11"/>
      <c r="I586" s="11"/>
      <c r="J586" s="11"/>
      <c r="K586" s="11"/>
      <c r="L586" s="11"/>
      <c r="M586" s="11"/>
      <c r="N586" s="11"/>
    </row>
    <row r="587" spans="6:14">
      <c r="F587" s="11"/>
      <c r="G587" s="11"/>
      <c r="H587" s="11"/>
      <c r="I587" s="11"/>
      <c r="J587" s="11"/>
      <c r="K587" s="11"/>
      <c r="L587" s="11"/>
      <c r="M587" s="11"/>
      <c r="N587" s="11"/>
    </row>
    <row r="588" spans="6:14">
      <c r="F588" s="11"/>
      <c r="G588" s="11"/>
      <c r="H588" s="11"/>
      <c r="I588" s="11"/>
      <c r="J588" s="11"/>
      <c r="K588" s="11"/>
      <c r="L588" s="11"/>
      <c r="M588" s="11"/>
      <c r="N588" s="11"/>
    </row>
    <row r="589" spans="6:14">
      <c r="F589" s="11"/>
      <c r="G589" s="11"/>
      <c r="H589" s="11"/>
      <c r="I589" s="11"/>
      <c r="J589" s="11"/>
      <c r="K589" s="11"/>
      <c r="L589" s="11"/>
      <c r="M589" s="11"/>
      <c r="N589" s="11"/>
    </row>
    <row r="590" spans="6:14">
      <c r="F590" s="11"/>
      <c r="G590" s="11"/>
      <c r="H590" s="11"/>
      <c r="I590" s="11"/>
      <c r="J590" s="11"/>
      <c r="K590" s="11"/>
      <c r="L590" s="11"/>
      <c r="M590" s="11"/>
      <c r="N590" s="11"/>
    </row>
    <row r="591" spans="6:14">
      <c r="F591" s="11"/>
      <c r="G591" s="11"/>
      <c r="H591" s="11"/>
      <c r="I591" s="11"/>
      <c r="J591" s="11"/>
      <c r="K591" s="11"/>
      <c r="L591" s="11"/>
      <c r="M591" s="11"/>
      <c r="N591" s="11"/>
    </row>
    <row r="592" spans="6:14">
      <c r="F592" s="11"/>
      <c r="G592" s="11"/>
      <c r="H592" s="11"/>
      <c r="I592" s="11"/>
      <c r="J592" s="11"/>
      <c r="K592" s="11"/>
      <c r="L592" s="11"/>
      <c r="M592" s="11"/>
      <c r="N592" s="11"/>
    </row>
    <row r="593" spans="6:14">
      <c r="F593" s="11"/>
      <c r="G593" s="11"/>
      <c r="H593" s="11"/>
      <c r="I593" s="11"/>
      <c r="J593" s="11"/>
      <c r="K593" s="11"/>
      <c r="L593" s="11"/>
      <c r="M593" s="11"/>
      <c r="N593" s="11"/>
    </row>
    <row r="594" spans="6:14">
      <c r="F594" s="11"/>
      <c r="G594" s="11"/>
      <c r="H594" s="11"/>
      <c r="I594" s="11"/>
      <c r="J594" s="11"/>
      <c r="K594" s="11"/>
      <c r="L594" s="11"/>
      <c r="M594" s="11"/>
      <c r="N594" s="11"/>
    </row>
    <row r="595" spans="6:14">
      <c r="F595" s="11"/>
      <c r="G595" s="11"/>
      <c r="H595" s="11"/>
      <c r="I595" s="11"/>
      <c r="J595" s="11"/>
      <c r="K595" s="11"/>
      <c r="L595" s="11"/>
      <c r="M595" s="11"/>
      <c r="N595" s="11"/>
    </row>
    <row r="596" spans="6:14">
      <c r="F596" s="11"/>
      <c r="G596" s="11"/>
      <c r="H596" s="11"/>
      <c r="I596" s="11"/>
      <c r="J596" s="11"/>
      <c r="K596" s="11"/>
      <c r="L596" s="11"/>
      <c r="M596" s="11"/>
      <c r="N596" s="11"/>
    </row>
    <row r="597" spans="6:14">
      <c r="F597" s="11"/>
      <c r="G597" s="11"/>
      <c r="H597" s="11"/>
      <c r="I597" s="11"/>
      <c r="J597" s="11"/>
      <c r="K597" s="11"/>
      <c r="L597" s="11"/>
      <c r="M597" s="11"/>
      <c r="N597" s="11"/>
    </row>
    <row r="598" spans="6:14">
      <c r="F598" s="11"/>
      <c r="G598" s="11"/>
      <c r="H598" s="11"/>
      <c r="I598" s="11"/>
      <c r="J598" s="11"/>
      <c r="K598" s="11"/>
      <c r="L598" s="11"/>
      <c r="M598" s="11"/>
      <c r="N598" s="11"/>
    </row>
    <row r="599" spans="6:14">
      <c r="F599" s="11"/>
      <c r="G599" s="11"/>
      <c r="H599" s="11"/>
      <c r="I599" s="11"/>
      <c r="J599" s="11"/>
      <c r="K599" s="11"/>
      <c r="L599" s="11"/>
      <c r="M599" s="11"/>
      <c r="N599" s="11"/>
    </row>
    <row r="600" spans="6:14">
      <c r="F600" s="11"/>
      <c r="G600" s="11"/>
      <c r="H600" s="11"/>
      <c r="I600" s="11"/>
      <c r="J600" s="11"/>
      <c r="K600" s="11"/>
      <c r="L600" s="11"/>
      <c r="M600" s="11"/>
      <c r="N600" s="11"/>
    </row>
    <row r="601" spans="6:14">
      <c r="F601" s="11"/>
      <c r="G601" s="11"/>
      <c r="H601" s="11"/>
      <c r="I601" s="11"/>
      <c r="J601" s="11"/>
      <c r="K601" s="11"/>
      <c r="L601" s="11"/>
      <c r="M601" s="11"/>
      <c r="N601" s="11"/>
    </row>
    <row r="602" spans="6:14">
      <c r="F602" s="11"/>
      <c r="G602" s="11"/>
      <c r="H602" s="11"/>
      <c r="I602" s="11"/>
      <c r="J602" s="11"/>
      <c r="K602" s="11"/>
      <c r="L602" s="11"/>
      <c r="M602" s="11"/>
      <c r="N602" s="11"/>
    </row>
    <row r="603" spans="6:14">
      <c r="F603" s="11"/>
      <c r="G603" s="11"/>
      <c r="H603" s="11"/>
      <c r="I603" s="11"/>
      <c r="J603" s="11"/>
      <c r="K603" s="11"/>
      <c r="L603" s="11"/>
      <c r="M603" s="11"/>
      <c r="N603" s="11"/>
    </row>
    <row r="604" spans="6:14">
      <c r="F604" s="11"/>
      <c r="G604" s="11"/>
      <c r="H604" s="11"/>
      <c r="I604" s="11"/>
      <c r="J604" s="11"/>
      <c r="K604" s="11"/>
      <c r="L604" s="11"/>
      <c r="M604" s="11"/>
      <c r="N604" s="11"/>
    </row>
    <row r="605" spans="6:14">
      <c r="F605" s="11"/>
      <c r="G605" s="11"/>
      <c r="H605" s="11"/>
      <c r="I605" s="11"/>
      <c r="J605" s="11"/>
      <c r="K605" s="11"/>
      <c r="L605" s="11"/>
      <c r="M605" s="11"/>
      <c r="N605" s="11"/>
    </row>
    <row r="606" spans="6:14">
      <c r="F606" s="11"/>
      <c r="G606" s="11"/>
      <c r="H606" s="11"/>
      <c r="I606" s="11"/>
      <c r="J606" s="11"/>
      <c r="K606" s="11"/>
      <c r="L606" s="11"/>
      <c r="M606" s="11"/>
      <c r="N606" s="11"/>
    </row>
    <row r="607" spans="6:14">
      <c r="F607" s="11"/>
      <c r="G607" s="11"/>
      <c r="H607" s="11"/>
      <c r="I607" s="11"/>
      <c r="J607" s="11"/>
      <c r="K607" s="11"/>
      <c r="L607" s="11"/>
      <c r="M607" s="11"/>
      <c r="N607" s="11"/>
    </row>
    <row r="608" spans="6:14">
      <c r="F608" s="11"/>
      <c r="G608" s="11"/>
      <c r="H608" s="11"/>
      <c r="I608" s="11"/>
      <c r="J608" s="11"/>
      <c r="K608" s="11"/>
      <c r="L608" s="11"/>
      <c r="M608" s="11"/>
      <c r="N608" s="11"/>
    </row>
    <row r="609" spans="6:14">
      <c r="F609" s="11"/>
      <c r="G609" s="11"/>
      <c r="H609" s="11"/>
      <c r="I609" s="11"/>
      <c r="J609" s="11"/>
      <c r="K609" s="11"/>
      <c r="L609" s="11"/>
      <c r="M609" s="11"/>
      <c r="N609" s="11"/>
    </row>
    <row r="610" spans="6:14">
      <c r="F610" s="11"/>
      <c r="G610" s="11"/>
      <c r="H610" s="11"/>
      <c r="I610" s="11"/>
      <c r="J610" s="11"/>
      <c r="K610" s="11"/>
      <c r="L610" s="11"/>
      <c r="M610" s="11"/>
      <c r="N610" s="11"/>
    </row>
    <row r="611" spans="6:14">
      <c r="F611" s="11"/>
      <c r="G611" s="11"/>
      <c r="H611" s="11"/>
      <c r="I611" s="11"/>
      <c r="J611" s="11"/>
      <c r="K611" s="11"/>
      <c r="L611" s="11"/>
      <c r="M611" s="11"/>
      <c r="N611" s="11"/>
    </row>
    <row r="612" spans="6:14">
      <c r="F612" s="11"/>
      <c r="G612" s="11"/>
      <c r="H612" s="11"/>
      <c r="I612" s="11"/>
      <c r="J612" s="11"/>
      <c r="K612" s="11"/>
      <c r="L612" s="11"/>
      <c r="M612" s="11"/>
      <c r="N612" s="11"/>
    </row>
    <row r="613" spans="6:14">
      <c r="F613" s="11"/>
      <c r="G613" s="11"/>
      <c r="H613" s="11"/>
      <c r="I613" s="11"/>
      <c r="J613" s="11"/>
      <c r="K613" s="11"/>
      <c r="L613" s="11"/>
      <c r="M613" s="11"/>
      <c r="N613" s="11"/>
    </row>
    <row r="614" spans="6:14">
      <c r="F614" s="11"/>
      <c r="G614" s="11"/>
      <c r="H614" s="11"/>
      <c r="I614" s="11"/>
      <c r="J614" s="11"/>
      <c r="K614" s="11"/>
      <c r="L614" s="11"/>
      <c r="M614" s="11"/>
      <c r="N614" s="11"/>
    </row>
    <row r="615" spans="6:14">
      <c r="F615" s="11"/>
      <c r="G615" s="11"/>
      <c r="H615" s="11"/>
      <c r="I615" s="11"/>
      <c r="J615" s="11"/>
      <c r="K615" s="11"/>
      <c r="L615" s="11"/>
      <c r="M615" s="11"/>
      <c r="N615" s="11"/>
    </row>
    <row r="616" spans="6:14">
      <c r="F616" s="11"/>
      <c r="G616" s="11"/>
      <c r="H616" s="11"/>
      <c r="I616" s="11"/>
      <c r="J616" s="11"/>
      <c r="K616" s="11"/>
      <c r="L616" s="11"/>
      <c r="M616" s="11"/>
      <c r="N616" s="11"/>
    </row>
    <row r="617" spans="6:14">
      <c r="F617" s="11"/>
      <c r="G617" s="11"/>
      <c r="H617" s="11"/>
      <c r="I617" s="11"/>
      <c r="J617" s="11"/>
      <c r="K617" s="11"/>
      <c r="L617" s="11"/>
      <c r="M617" s="11"/>
      <c r="N617" s="11"/>
    </row>
    <row r="618" spans="6:14">
      <c r="F618" s="11"/>
      <c r="G618" s="11"/>
      <c r="H618" s="11"/>
      <c r="I618" s="11"/>
      <c r="J618" s="11"/>
      <c r="K618" s="11"/>
      <c r="L618" s="11"/>
      <c r="M618" s="11"/>
      <c r="N618" s="11"/>
    </row>
    <row r="619" spans="6:14">
      <c r="F619" s="11"/>
      <c r="G619" s="11"/>
      <c r="H619" s="11"/>
      <c r="I619" s="11"/>
      <c r="J619" s="11"/>
      <c r="K619" s="11"/>
      <c r="L619" s="11"/>
      <c r="M619" s="11"/>
      <c r="N619" s="11"/>
    </row>
    <row r="620" spans="6:14">
      <c r="F620" s="11"/>
      <c r="G620" s="11"/>
      <c r="H620" s="11"/>
      <c r="I620" s="11"/>
      <c r="J620" s="11"/>
      <c r="K620" s="11"/>
      <c r="L620" s="11"/>
      <c r="M620" s="11"/>
      <c r="N620" s="11"/>
    </row>
    <row r="621" spans="6:14">
      <c r="F621" s="11"/>
      <c r="G621" s="11"/>
      <c r="H621" s="11"/>
      <c r="I621" s="11"/>
      <c r="J621" s="11"/>
      <c r="K621" s="11"/>
      <c r="L621" s="11"/>
      <c r="M621" s="11"/>
      <c r="N621" s="11"/>
    </row>
    <row r="622" spans="6:14">
      <c r="F622" s="11"/>
      <c r="G622" s="11"/>
      <c r="H622" s="11"/>
      <c r="I622" s="11"/>
      <c r="J622" s="11"/>
      <c r="K622" s="11"/>
      <c r="L622" s="11"/>
      <c r="M622" s="11"/>
      <c r="N622" s="11"/>
    </row>
    <row r="623" spans="6:14">
      <c r="F623" s="11"/>
      <c r="G623" s="11"/>
      <c r="H623" s="11"/>
      <c r="I623" s="11"/>
      <c r="J623" s="11"/>
      <c r="K623" s="11"/>
      <c r="L623" s="11"/>
      <c r="M623" s="11"/>
      <c r="N623" s="11"/>
    </row>
    <row r="624" spans="6:14">
      <c r="F624" s="11"/>
      <c r="G624" s="11"/>
      <c r="H624" s="11"/>
      <c r="I624" s="11"/>
      <c r="J624" s="11"/>
      <c r="K624" s="11"/>
      <c r="L624" s="11"/>
      <c r="M624" s="11"/>
      <c r="N624" s="11"/>
    </row>
    <row r="625" spans="6:14">
      <c r="F625" s="11"/>
      <c r="G625" s="11"/>
      <c r="H625" s="11"/>
      <c r="I625" s="11"/>
      <c r="J625" s="11"/>
      <c r="K625" s="11"/>
      <c r="L625" s="11"/>
      <c r="M625" s="11"/>
      <c r="N625" s="11"/>
    </row>
    <row r="626" spans="6:14">
      <c r="F626" s="11"/>
      <c r="G626" s="11"/>
      <c r="H626" s="11"/>
      <c r="I626" s="11"/>
      <c r="J626" s="11"/>
      <c r="K626" s="11"/>
      <c r="L626" s="11"/>
      <c r="M626" s="11"/>
      <c r="N626" s="11"/>
    </row>
    <row r="627" spans="6:14">
      <c r="F627" s="11"/>
      <c r="G627" s="11"/>
      <c r="H627" s="11"/>
      <c r="I627" s="11"/>
      <c r="J627" s="11"/>
      <c r="K627" s="11"/>
      <c r="L627" s="11"/>
      <c r="M627" s="11"/>
      <c r="N627" s="11"/>
    </row>
    <row r="628" spans="6:14">
      <c r="F628" s="11"/>
      <c r="G628" s="11"/>
      <c r="H628" s="11"/>
      <c r="I628" s="11"/>
      <c r="J628" s="11"/>
      <c r="K628" s="11"/>
      <c r="L628" s="11"/>
      <c r="M628" s="11"/>
      <c r="N628" s="11"/>
    </row>
    <row r="629" spans="6:14">
      <c r="F629" s="11"/>
      <c r="G629" s="11"/>
      <c r="H629" s="11"/>
      <c r="I629" s="11"/>
      <c r="J629" s="11"/>
      <c r="K629" s="11"/>
      <c r="L629" s="11"/>
      <c r="M629" s="11"/>
      <c r="N629" s="11"/>
    </row>
    <row r="630" spans="6:14">
      <c r="F630" s="11"/>
      <c r="G630" s="11"/>
      <c r="H630" s="11"/>
      <c r="I630" s="11"/>
      <c r="J630" s="11"/>
      <c r="K630" s="11"/>
      <c r="L630" s="11"/>
      <c r="M630" s="11"/>
      <c r="N630" s="11"/>
    </row>
    <row r="631" spans="6:14">
      <c r="F631" s="11"/>
      <c r="G631" s="11"/>
      <c r="H631" s="11"/>
      <c r="I631" s="11"/>
      <c r="J631" s="11"/>
      <c r="K631" s="11"/>
      <c r="L631" s="11"/>
      <c r="M631" s="11"/>
      <c r="N631" s="11"/>
    </row>
    <row r="632" spans="6:14">
      <c r="F632" s="11"/>
      <c r="G632" s="11"/>
      <c r="H632" s="11"/>
      <c r="I632" s="11"/>
      <c r="J632" s="11"/>
      <c r="K632" s="11"/>
      <c r="L632" s="11"/>
      <c r="M632" s="11"/>
      <c r="N632" s="11"/>
    </row>
    <row r="633" spans="6:14">
      <c r="F633" s="11"/>
      <c r="G633" s="11"/>
      <c r="H633" s="11"/>
      <c r="I633" s="11"/>
      <c r="J633" s="11"/>
      <c r="K633" s="11"/>
      <c r="L633" s="11"/>
      <c r="M633" s="11"/>
      <c r="N633" s="11"/>
    </row>
    <row r="634" spans="6:14">
      <c r="F634" s="11"/>
      <c r="G634" s="11"/>
      <c r="H634" s="11"/>
      <c r="I634" s="11"/>
      <c r="J634" s="11"/>
      <c r="K634" s="11"/>
      <c r="L634" s="11"/>
      <c r="M634" s="11"/>
      <c r="N634" s="11"/>
    </row>
    <row r="635" spans="6:14">
      <c r="F635" s="11"/>
      <c r="G635" s="11"/>
      <c r="H635" s="11"/>
      <c r="I635" s="11"/>
      <c r="J635" s="11"/>
      <c r="K635" s="11"/>
      <c r="L635" s="11"/>
      <c r="M635" s="11"/>
      <c r="N635" s="11"/>
    </row>
    <row r="636" spans="6:14">
      <c r="F636" s="11"/>
      <c r="G636" s="11"/>
      <c r="H636" s="11"/>
      <c r="I636" s="11"/>
      <c r="J636" s="11"/>
      <c r="K636" s="11"/>
      <c r="L636" s="11"/>
      <c r="M636" s="11"/>
      <c r="N636" s="11"/>
    </row>
    <row r="637" spans="6:14">
      <c r="F637" s="11"/>
      <c r="G637" s="11"/>
      <c r="H637" s="11"/>
      <c r="I637" s="11"/>
      <c r="J637" s="11"/>
      <c r="K637" s="11"/>
      <c r="L637" s="11"/>
      <c r="M637" s="11"/>
      <c r="N637" s="11"/>
    </row>
    <row r="638" spans="6:14">
      <c r="F638" s="11"/>
      <c r="G638" s="11"/>
      <c r="H638" s="11"/>
      <c r="I638" s="11"/>
      <c r="J638" s="11"/>
      <c r="K638" s="11"/>
      <c r="L638" s="11"/>
      <c r="M638" s="11"/>
      <c r="N638" s="11"/>
    </row>
    <row r="639" spans="6:14">
      <c r="F639" s="11"/>
      <c r="G639" s="11"/>
      <c r="H639" s="11"/>
      <c r="I639" s="11"/>
      <c r="J639" s="11"/>
      <c r="K639" s="11"/>
      <c r="L639" s="11"/>
      <c r="M639" s="11"/>
      <c r="N639" s="11"/>
    </row>
    <row r="640" spans="6:14">
      <c r="F640" s="11"/>
      <c r="G640" s="11"/>
      <c r="H640" s="11"/>
      <c r="I640" s="11"/>
      <c r="J640" s="11"/>
      <c r="K640" s="11"/>
      <c r="L640" s="11"/>
      <c r="M640" s="11"/>
      <c r="N640" s="11"/>
    </row>
    <row r="641" spans="6:14">
      <c r="F641" s="11"/>
      <c r="G641" s="11"/>
      <c r="H641" s="11"/>
      <c r="I641" s="11"/>
      <c r="J641" s="11"/>
      <c r="K641" s="11"/>
      <c r="L641" s="11"/>
      <c r="M641" s="11"/>
      <c r="N641" s="11"/>
    </row>
    <row r="642" spans="6:14">
      <c r="F642" s="11"/>
      <c r="G642" s="11"/>
      <c r="H642" s="11"/>
      <c r="I642" s="11"/>
      <c r="J642" s="11"/>
      <c r="K642" s="11"/>
      <c r="L642" s="11"/>
      <c r="M642" s="11"/>
      <c r="N642" s="11"/>
    </row>
    <row r="643" spans="6:14">
      <c r="F643" s="11"/>
      <c r="G643" s="11"/>
      <c r="H643" s="11"/>
      <c r="I643" s="11"/>
      <c r="J643" s="11"/>
      <c r="K643" s="11"/>
      <c r="L643" s="11"/>
      <c r="M643" s="11"/>
      <c r="N643" s="11"/>
    </row>
    <row r="644" spans="6:14">
      <c r="F644" s="11"/>
      <c r="G644" s="11"/>
      <c r="H644" s="11"/>
      <c r="I644" s="11"/>
      <c r="J644" s="11"/>
      <c r="K644" s="11"/>
      <c r="L644" s="11"/>
      <c r="M644" s="11"/>
      <c r="N644" s="11"/>
    </row>
    <row r="645" spans="6:14">
      <c r="F645" s="11"/>
      <c r="G645" s="11"/>
      <c r="H645" s="11"/>
      <c r="I645" s="11"/>
      <c r="J645" s="11"/>
      <c r="K645" s="11"/>
      <c r="L645" s="11"/>
      <c r="M645" s="11"/>
      <c r="N645" s="11"/>
    </row>
    <row r="646" spans="6:14">
      <c r="F646" s="11"/>
      <c r="G646" s="11"/>
      <c r="H646" s="11"/>
      <c r="I646" s="11"/>
      <c r="J646" s="11"/>
      <c r="K646" s="11"/>
      <c r="L646" s="11"/>
      <c r="M646" s="11"/>
      <c r="N646" s="11"/>
    </row>
    <row r="647" spans="6:14">
      <c r="F647" s="11"/>
      <c r="G647" s="11"/>
      <c r="H647" s="11"/>
      <c r="I647" s="11"/>
      <c r="J647" s="11"/>
      <c r="K647" s="11"/>
      <c r="L647" s="11"/>
      <c r="M647" s="11"/>
      <c r="N647" s="11"/>
    </row>
    <row r="648" spans="6:14">
      <c r="F648" s="11"/>
      <c r="G648" s="11"/>
      <c r="H648" s="11"/>
      <c r="I648" s="11"/>
      <c r="J648" s="11"/>
      <c r="K648" s="11"/>
      <c r="L648" s="11"/>
      <c r="M648" s="11"/>
      <c r="N648" s="11"/>
    </row>
    <row r="649" spans="6:14">
      <c r="F649" s="11"/>
      <c r="G649" s="11"/>
      <c r="H649" s="11"/>
      <c r="I649" s="11"/>
      <c r="J649" s="11"/>
      <c r="K649" s="11"/>
      <c r="L649" s="11"/>
      <c r="M649" s="11"/>
      <c r="N649" s="11"/>
    </row>
    <row r="650" spans="6:14">
      <c r="F650" s="11"/>
      <c r="G650" s="11"/>
      <c r="H650" s="11"/>
      <c r="I650" s="11"/>
      <c r="J650" s="11"/>
      <c r="K650" s="11"/>
      <c r="L650" s="11"/>
      <c r="M650" s="11"/>
      <c r="N650" s="11"/>
    </row>
    <row r="651" spans="6:14">
      <c r="F651" s="11"/>
      <c r="G651" s="11"/>
      <c r="H651" s="11"/>
      <c r="I651" s="11"/>
      <c r="J651" s="11"/>
      <c r="K651" s="11"/>
      <c r="L651" s="11"/>
      <c r="M651" s="11"/>
      <c r="N651" s="11"/>
    </row>
    <row r="652" spans="6:14">
      <c r="F652" s="11"/>
      <c r="G652" s="11"/>
      <c r="H652" s="11"/>
      <c r="I652" s="11"/>
      <c r="J652" s="11"/>
      <c r="K652" s="11"/>
      <c r="L652" s="11"/>
      <c r="M652" s="11"/>
      <c r="N652" s="11"/>
    </row>
    <row r="653" spans="6:14">
      <c r="F653" s="11"/>
      <c r="G653" s="11"/>
      <c r="H653" s="11"/>
      <c r="I653" s="11"/>
      <c r="J653" s="11"/>
      <c r="K653" s="11"/>
      <c r="L653" s="11"/>
      <c r="M653" s="11"/>
      <c r="N653" s="11"/>
    </row>
  </sheetData>
  <mergeCells count="188">
    <mergeCell ref="C27:E27"/>
    <mergeCell ref="C30:E30"/>
    <mergeCell ref="C213:E213"/>
    <mergeCell ref="C201:E201"/>
    <mergeCell ref="C202:E202"/>
    <mergeCell ref="P14:P15"/>
    <mergeCell ref="C4:E4"/>
    <mergeCell ref="C218:E218"/>
    <mergeCell ref="C219:E219"/>
    <mergeCell ref="C161:E161"/>
    <mergeCell ref="D196:E196"/>
    <mergeCell ref="D198:E198"/>
    <mergeCell ref="C183:E183"/>
    <mergeCell ref="C174:E174"/>
    <mergeCell ref="C175:E175"/>
    <mergeCell ref="P16:P17"/>
    <mergeCell ref="P18:P23"/>
    <mergeCell ref="C193:E193"/>
    <mergeCell ref="C184:E184"/>
    <mergeCell ref="C188:E188"/>
    <mergeCell ref="C185:E185"/>
    <mergeCell ref="D189:E189"/>
    <mergeCell ref="D190:E190"/>
    <mergeCell ref="C176:E176"/>
    <mergeCell ref="C81:E81"/>
    <mergeCell ref="D86:E86"/>
    <mergeCell ref="C88:E88"/>
    <mergeCell ref="D78:E78"/>
    <mergeCell ref="C31:E31"/>
    <mergeCell ref="M1:N1"/>
    <mergeCell ref="C217:E217"/>
    <mergeCell ref="D206:E206"/>
    <mergeCell ref="D207:E207"/>
    <mergeCell ref="D208:E208"/>
    <mergeCell ref="C209:E209"/>
    <mergeCell ref="C210:E210"/>
    <mergeCell ref="C204:E204"/>
    <mergeCell ref="C3:E3"/>
    <mergeCell ref="C37:E37"/>
    <mergeCell ref="C38:E38"/>
    <mergeCell ref="D36:E36"/>
    <mergeCell ref="D33:E33"/>
    <mergeCell ref="D34:E34"/>
    <mergeCell ref="C25:D25"/>
    <mergeCell ref="C28:E28"/>
    <mergeCell ref="D32:E32"/>
    <mergeCell ref="D35:E35"/>
    <mergeCell ref="C26:E26"/>
    <mergeCell ref="D119:E119"/>
    <mergeCell ref="D130:E130"/>
    <mergeCell ref="C222:E222"/>
    <mergeCell ref="C187:E187"/>
    <mergeCell ref="C212:E212"/>
    <mergeCell ref="A1:A2"/>
    <mergeCell ref="B1:B2"/>
    <mergeCell ref="C1:E2"/>
    <mergeCell ref="C221:E221"/>
    <mergeCell ref="C186:E186"/>
    <mergeCell ref="C171:E171"/>
    <mergeCell ref="D158:E158"/>
    <mergeCell ref="D159:E159"/>
    <mergeCell ref="C169:E169"/>
    <mergeCell ref="C170:E170"/>
    <mergeCell ref="C220:E220"/>
    <mergeCell ref="C203:E203"/>
    <mergeCell ref="C182:E182"/>
    <mergeCell ref="C39:E39"/>
    <mergeCell ref="C43:E43"/>
    <mergeCell ref="C89:E89"/>
    <mergeCell ref="C85:E85"/>
    <mergeCell ref="C105:E105"/>
    <mergeCell ref="C77:E77"/>
    <mergeCell ref="C82:E82"/>
    <mergeCell ref="C64:E64"/>
    <mergeCell ref="C166:E166"/>
    <mergeCell ref="C164:E164"/>
    <mergeCell ref="C163:E163"/>
    <mergeCell ref="D115:E115"/>
    <mergeCell ref="C223:E223"/>
    <mergeCell ref="D90:E90"/>
    <mergeCell ref="D95:E95"/>
    <mergeCell ref="D100:E100"/>
    <mergeCell ref="C214:E214"/>
    <mergeCell ref="C215:E215"/>
    <mergeCell ref="C216:E216"/>
    <mergeCell ref="C178:E178"/>
    <mergeCell ref="C179:E179"/>
    <mergeCell ref="C177:E177"/>
    <mergeCell ref="C205:E205"/>
    <mergeCell ref="D195:E195"/>
    <mergeCell ref="C181:E181"/>
    <mergeCell ref="D127:E127"/>
    <mergeCell ref="D128:E128"/>
    <mergeCell ref="C180:E180"/>
    <mergeCell ref="C106:E106"/>
    <mergeCell ref="C192:E192"/>
    <mergeCell ref="D116:E116"/>
    <mergeCell ref="D117:E117"/>
    <mergeCell ref="D107:E107"/>
    <mergeCell ref="D108:E108"/>
    <mergeCell ref="D109:E109"/>
    <mergeCell ref="D110:E110"/>
    <mergeCell ref="D111:E111"/>
    <mergeCell ref="D113:E113"/>
    <mergeCell ref="D114:E114"/>
    <mergeCell ref="C112:E112"/>
    <mergeCell ref="C150:E150"/>
    <mergeCell ref="C143:E143"/>
    <mergeCell ref="D135:E135"/>
    <mergeCell ref="C211:E211"/>
    <mergeCell ref="D129:E129"/>
    <mergeCell ref="D199:E199"/>
    <mergeCell ref="D200:E200"/>
    <mergeCell ref="C197:E197"/>
    <mergeCell ref="D191:E191"/>
    <mergeCell ref="D194:E194"/>
    <mergeCell ref="C165:E165"/>
    <mergeCell ref="D144:E144"/>
    <mergeCell ref="D147:E147"/>
    <mergeCell ref="D148:E148"/>
    <mergeCell ref="D133:E133"/>
    <mergeCell ref="D118:E118"/>
    <mergeCell ref="D121:E121"/>
    <mergeCell ref="C120:E120"/>
    <mergeCell ref="D123:E123"/>
    <mergeCell ref="C162:E162"/>
    <mergeCell ref="C151:E151"/>
    <mergeCell ref="C152:E152"/>
    <mergeCell ref="C153:E153"/>
    <mergeCell ref="C160:E160"/>
    <mergeCell ref="C154:E154"/>
    <mergeCell ref="D156:E156"/>
    <mergeCell ref="D134:E134"/>
    <mergeCell ref="D141:E141"/>
    <mergeCell ref="D138:E138"/>
    <mergeCell ref="D137:E137"/>
    <mergeCell ref="C131:E131"/>
    <mergeCell ref="D136:E136"/>
    <mergeCell ref="D126:E126"/>
    <mergeCell ref="D132:E132"/>
    <mergeCell ref="D122:E122"/>
    <mergeCell ref="D125:E125"/>
    <mergeCell ref="C124:E124"/>
    <mergeCell ref="D157:E157"/>
    <mergeCell ref="D145:E145"/>
    <mergeCell ref="D48:E48"/>
    <mergeCell ref="D49:E49"/>
    <mergeCell ref="C65:E65"/>
    <mergeCell ref="D75:E75"/>
    <mergeCell ref="D76:E76"/>
    <mergeCell ref="D52:E52"/>
    <mergeCell ref="D53:E53"/>
    <mergeCell ref="D54:E54"/>
    <mergeCell ref="D80:E80"/>
    <mergeCell ref="D79:E79"/>
    <mergeCell ref="C55:E55"/>
    <mergeCell ref="C57:E57"/>
    <mergeCell ref="D67:E67"/>
    <mergeCell ref="D68:E68"/>
    <mergeCell ref="D69:E69"/>
    <mergeCell ref="C58:E58"/>
    <mergeCell ref="C63:E63"/>
    <mergeCell ref="D62:E62"/>
    <mergeCell ref="C72:E72"/>
    <mergeCell ref="C47:E47"/>
    <mergeCell ref="C167:E167"/>
    <mergeCell ref="C168:E168"/>
    <mergeCell ref="D155:E155"/>
    <mergeCell ref="D139:E139"/>
    <mergeCell ref="C149:E149"/>
    <mergeCell ref="C146:E146"/>
    <mergeCell ref="C142:E142"/>
    <mergeCell ref="D40:E40"/>
    <mergeCell ref="D41:E41"/>
    <mergeCell ref="D42:E42"/>
    <mergeCell ref="D44:E44"/>
    <mergeCell ref="D45:E45"/>
    <mergeCell ref="D46:E46"/>
    <mergeCell ref="D59:E59"/>
    <mergeCell ref="D60:E60"/>
    <mergeCell ref="D61:E61"/>
    <mergeCell ref="C56:E56"/>
    <mergeCell ref="D70:E70"/>
    <mergeCell ref="D50:E50"/>
    <mergeCell ref="C51:E51"/>
    <mergeCell ref="C66:E66"/>
    <mergeCell ref="D83:E83"/>
    <mergeCell ref="D84:E84"/>
  </mergeCells>
  <phoneticPr fontId="0" type="noConversion"/>
  <printOptions horizontalCentered="1" gridLines="1"/>
  <pageMargins left="0.70866141732283472" right="0.70866141732283472" top="0.74803149606299213" bottom="0.74803149606299213" header="0.31496062992125984" footer="0.31496062992125984"/>
  <pageSetup paperSize="9" scale="44" fitToHeight="0" orientation="landscape" blackAndWhite="1" useFirstPageNumber="1" r:id="rId1"/>
  <headerFooter alignWithMargins="0">
    <oddHeader>&amp;C&amp;"Arial,Normál"&amp;11Költségvetési kiadások
2026. év&amp;R
&amp;"Arial,Normál"&amp;11adatok Ft-ban</oddHeader>
    <oddFooter>&amp;C&amp;P. oldal</oddFooter>
  </headerFooter>
  <rowBreaks count="5" manualBreakCount="5">
    <brk id="55" max="11" man="1"/>
    <brk id="88" max="11" man="1"/>
    <brk id="142" max="11" man="1"/>
    <brk id="171" max="14" man="1"/>
    <brk id="20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O640"/>
  <sheetViews>
    <sheetView topLeftCell="E1" zoomScaleNormal="100" workbookViewId="0">
      <pane ySplit="2" topLeftCell="A96" activePane="bottomLeft" state="frozen"/>
      <selection pane="bottomLeft" activeCell="L2" sqref="L2"/>
    </sheetView>
  </sheetViews>
  <sheetFormatPr defaultColWidth="9.109375" defaultRowHeight="13.2"/>
  <cols>
    <col min="1" max="1" width="9.109375" style="37"/>
    <col min="2" max="2" width="10.33203125" style="9" customWidth="1"/>
    <col min="3" max="3" width="12.6640625" style="34" customWidth="1"/>
    <col min="4" max="4" width="26.88671875" style="30" bestFit="1" customWidth="1"/>
    <col min="5" max="5" width="41.5546875" style="36" customWidth="1"/>
    <col min="6" max="6" width="12.6640625" style="10" customWidth="1"/>
    <col min="7" max="7" width="12.6640625" style="13" customWidth="1"/>
    <col min="8" max="8" width="12.6640625" style="11" customWidth="1"/>
    <col min="9" max="13" width="16.88671875" style="13" customWidth="1"/>
    <col min="14" max="14" width="12.109375" style="12" customWidth="1"/>
    <col min="15" max="15" width="16.44140625" style="12" customWidth="1"/>
    <col min="16" max="16384" width="9.109375" style="12"/>
  </cols>
  <sheetData>
    <row r="1" spans="1:14" s="20" customFormat="1" ht="127.5" customHeight="1">
      <c r="A1" s="241" t="s">
        <v>649</v>
      </c>
      <c r="B1" s="237" t="s">
        <v>84</v>
      </c>
      <c r="C1" s="239" t="s">
        <v>638</v>
      </c>
      <c r="D1" s="240"/>
      <c r="E1" s="241"/>
      <c r="F1" s="192" t="s">
        <v>807</v>
      </c>
      <c r="G1" s="186" t="s">
        <v>800</v>
      </c>
      <c r="H1" s="183" t="s">
        <v>806</v>
      </c>
      <c r="I1" s="169" t="s">
        <v>800</v>
      </c>
      <c r="J1" s="67" t="s">
        <v>806</v>
      </c>
      <c r="K1" s="169" t="s">
        <v>800</v>
      </c>
      <c r="L1" s="268" t="s">
        <v>650</v>
      </c>
      <c r="M1" s="269"/>
      <c r="N1" s="257" t="s">
        <v>637</v>
      </c>
    </row>
    <row r="2" spans="1:14" s="20" customFormat="1" ht="65.25" customHeight="1">
      <c r="A2" s="261"/>
      <c r="B2" s="262"/>
      <c r="C2" s="263"/>
      <c r="D2" s="264"/>
      <c r="E2" s="261"/>
      <c r="F2" s="184" t="s">
        <v>809</v>
      </c>
      <c r="G2" s="177" t="s">
        <v>810</v>
      </c>
      <c r="H2" s="184" t="s">
        <v>810</v>
      </c>
      <c r="I2" s="177" t="s">
        <v>811</v>
      </c>
      <c r="J2" s="177" t="s">
        <v>811</v>
      </c>
      <c r="K2" s="52" t="s">
        <v>811</v>
      </c>
      <c r="L2" s="52" t="s">
        <v>809</v>
      </c>
      <c r="M2" s="52" t="s">
        <v>812</v>
      </c>
      <c r="N2" s="258"/>
    </row>
    <row r="3" spans="1:14" s="11" customFormat="1">
      <c r="A3" s="49"/>
      <c r="B3" s="9" t="s">
        <v>227</v>
      </c>
      <c r="C3" s="225" t="s">
        <v>286</v>
      </c>
      <c r="D3" s="226"/>
      <c r="E3" s="227"/>
      <c r="F3" s="193"/>
      <c r="G3" s="13"/>
      <c r="H3" s="185"/>
      <c r="I3" s="5"/>
      <c r="J3" s="10"/>
      <c r="K3" s="10"/>
      <c r="L3" s="10"/>
      <c r="M3" s="10"/>
      <c r="N3" s="133" t="s">
        <v>337</v>
      </c>
    </row>
    <row r="4" spans="1:14" s="11" customFormat="1">
      <c r="A4" s="50"/>
      <c r="B4" s="9" t="s">
        <v>228</v>
      </c>
      <c r="C4" s="225" t="s">
        <v>287</v>
      </c>
      <c r="D4" s="226"/>
      <c r="E4" s="227"/>
      <c r="F4" s="193"/>
      <c r="G4" s="13"/>
      <c r="H4" s="185"/>
      <c r="I4" s="5"/>
      <c r="J4" s="10"/>
      <c r="K4" s="10"/>
      <c r="L4" s="10"/>
      <c r="M4" s="10"/>
      <c r="N4" s="133" t="s">
        <v>338</v>
      </c>
    </row>
    <row r="5" spans="1:14" s="11" customFormat="1">
      <c r="A5" s="50"/>
      <c r="B5" s="9" t="s">
        <v>229</v>
      </c>
      <c r="C5" s="225" t="s">
        <v>288</v>
      </c>
      <c r="D5" s="226"/>
      <c r="E5" s="227"/>
      <c r="F5" s="193"/>
      <c r="G5" s="13"/>
      <c r="H5" s="185"/>
      <c r="I5" s="5"/>
      <c r="J5" s="10"/>
      <c r="K5" s="10"/>
      <c r="L5" s="10"/>
      <c r="M5" s="10"/>
      <c r="N5" s="133" t="s">
        <v>339</v>
      </c>
    </row>
    <row r="6" spans="1:14" s="21" customFormat="1" ht="12.75" customHeight="1">
      <c r="A6" s="50"/>
      <c r="B6" s="9" t="s">
        <v>230</v>
      </c>
      <c r="C6" s="225" t="s">
        <v>289</v>
      </c>
      <c r="D6" s="226"/>
      <c r="E6" s="227"/>
      <c r="F6" s="193"/>
      <c r="G6" s="13"/>
      <c r="H6" s="185"/>
      <c r="I6" s="5"/>
      <c r="J6" s="10"/>
      <c r="K6" s="10"/>
      <c r="L6" s="10"/>
      <c r="M6" s="10"/>
      <c r="N6" s="133" t="s">
        <v>340</v>
      </c>
    </row>
    <row r="7" spans="1:14" s="11" customFormat="1" ht="12.75" customHeight="1">
      <c r="A7" s="50"/>
      <c r="B7" s="9" t="s">
        <v>231</v>
      </c>
      <c r="C7" s="225" t="s">
        <v>702</v>
      </c>
      <c r="D7" s="226"/>
      <c r="E7" s="227"/>
      <c r="F7" s="193"/>
      <c r="G7" s="13"/>
      <c r="H7" s="185"/>
      <c r="I7" s="5"/>
      <c r="J7" s="10"/>
      <c r="K7" s="10"/>
      <c r="L7" s="10"/>
      <c r="M7" s="10">
        <f>H7</f>
        <v>0</v>
      </c>
      <c r="N7" s="133" t="s">
        <v>341</v>
      </c>
    </row>
    <row r="8" spans="1:14" s="11" customFormat="1" ht="12.75" customHeight="1">
      <c r="A8" s="50"/>
      <c r="B8" s="14" t="s">
        <v>232</v>
      </c>
      <c r="C8" s="225" t="s">
        <v>703</v>
      </c>
      <c r="D8" s="226"/>
      <c r="E8" s="227"/>
      <c r="F8" s="193"/>
      <c r="G8" s="13"/>
      <c r="H8" s="185"/>
      <c r="I8" s="5"/>
      <c r="J8" s="10"/>
      <c r="K8" s="10"/>
      <c r="L8" s="10"/>
      <c r="M8" s="10"/>
      <c r="N8" s="133" t="s">
        <v>342</v>
      </c>
    </row>
    <row r="9" spans="1:14" s="11" customFormat="1" ht="20.25" customHeight="1">
      <c r="A9" s="50"/>
      <c r="B9" s="19" t="s">
        <v>233</v>
      </c>
      <c r="C9" s="229" t="s">
        <v>783</v>
      </c>
      <c r="D9" s="230"/>
      <c r="E9" s="231"/>
      <c r="F9" s="194"/>
      <c r="G9" s="187"/>
      <c r="H9" s="194">
        <f>H3+H4+H5+H6+H7+H8</f>
        <v>0</v>
      </c>
      <c r="I9" s="199">
        <v>0</v>
      </c>
      <c r="J9" s="6"/>
      <c r="K9" s="6">
        <v>0</v>
      </c>
      <c r="L9" s="6">
        <f>SUM(F9)</f>
        <v>0</v>
      </c>
      <c r="M9" s="6">
        <f>SUM(G9:H9)</f>
        <v>0</v>
      </c>
      <c r="N9" s="135" t="s">
        <v>343</v>
      </c>
    </row>
    <row r="10" spans="1:14" s="11" customFormat="1" ht="12.75" customHeight="1">
      <c r="A10" s="50"/>
      <c r="B10" s="9" t="s">
        <v>234</v>
      </c>
      <c r="C10" s="225" t="s">
        <v>290</v>
      </c>
      <c r="D10" s="226"/>
      <c r="E10" s="227"/>
      <c r="F10" s="193"/>
      <c r="G10" s="13"/>
      <c r="H10" s="185"/>
      <c r="I10" s="5"/>
      <c r="J10" s="10"/>
      <c r="K10" s="10"/>
      <c r="L10" s="10"/>
      <c r="M10" s="10"/>
      <c r="N10" s="133" t="s">
        <v>344</v>
      </c>
    </row>
    <row r="11" spans="1:14" s="11" customFormat="1">
      <c r="A11" s="50"/>
      <c r="B11" s="9" t="s">
        <v>235</v>
      </c>
      <c r="C11" s="225" t="s">
        <v>291</v>
      </c>
      <c r="D11" s="226"/>
      <c r="E11" s="227"/>
      <c r="F11" s="193"/>
      <c r="G11" s="13"/>
      <c r="H11" s="185"/>
      <c r="I11" s="5"/>
      <c r="J11" s="10"/>
      <c r="K11" s="10"/>
      <c r="L11" s="79">
        <f>SUM(F11)</f>
        <v>0</v>
      </c>
      <c r="M11" s="79">
        <f>SUM(G11:H11)</f>
        <v>0</v>
      </c>
      <c r="N11" s="133" t="s">
        <v>345</v>
      </c>
    </row>
    <row r="12" spans="1:14" s="22" customFormat="1">
      <c r="A12" s="50"/>
      <c r="B12" s="9" t="s">
        <v>236</v>
      </c>
      <c r="C12" s="225" t="s">
        <v>292</v>
      </c>
      <c r="D12" s="226"/>
      <c r="E12" s="227"/>
      <c r="F12" s="193"/>
      <c r="G12" s="13"/>
      <c r="H12" s="185"/>
      <c r="I12" s="5"/>
      <c r="J12" s="10"/>
      <c r="K12" s="10"/>
      <c r="L12" s="79">
        <f t="shared" ref="L12:L24" si="0">SUM(F12)</f>
        <v>0</v>
      </c>
      <c r="M12" s="79">
        <f t="shared" ref="M12:M24" si="1">SUM(G12:H12)</f>
        <v>0</v>
      </c>
      <c r="N12" s="133" t="s">
        <v>346</v>
      </c>
    </row>
    <row r="13" spans="1:14" s="11" customFormat="1">
      <c r="A13" s="50"/>
      <c r="B13" s="9" t="s">
        <v>237</v>
      </c>
      <c r="C13" s="225" t="s">
        <v>293</v>
      </c>
      <c r="D13" s="226"/>
      <c r="E13" s="227"/>
      <c r="F13" s="193"/>
      <c r="G13" s="13"/>
      <c r="H13" s="185"/>
      <c r="I13" s="5"/>
      <c r="J13" s="10"/>
      <c r="K13" s="10"/>
      <c r="L13" s="79">
        <f t="shared" si="0"/>
        <v>0</v>
      </c>
      <c r="M13" s="79">
        <f t="shared" si="1"/>
        <v>0</v>
      </c>
      <c r="N13" s="133" t="s">
        <v>347</v>
      </c>
    </row>
    <row r="14" spans="1:14" s="11" customFormat="1">
      <c r="A14" s="50"/>
      <c r="B14" s="9" t="s">
        <v>238</v>
      </c>
      <c r="C14" s="225" t="s">
        <v>294</v>
      </c>
      <c r="D14" s="226"/>
      <c r="E14" s="227"/>
      <c r="F14" s="193">
        <v>1871536</v>
      </c>
      <c r="G14" s="13"/>
      <c r="H14" s="193">
        <v>1352000</v>
      </c>
      <c r="I14" s="5">
        <v>360000</v>
      </c>
      <c r="J14" s="10">
        <v>2142560</v>
      </c>
      <c r="K14" s="10"/>
      <c r="L14" s="79">
        <f>SUM(F14)</f>
        <v>1871536</v>
      </c>
      <c r="M14" s="79">
        <f>I14+J14</f>
        <v>2502560</v>
      </c>
      <c r="N14" s="133" t="s">
        <v>348</v>
      </c>
    </row>
    <row r="15" spans="1:14" s="7" customFormat="1" ht="13.5" customHeight="1">
      <c r="A15" s="50"/>
      <c r="B15" s="14"/>
      <c r="C15" s="18" t="s">
        <v>85</v>
      </c>
      <c r="D15" s="228" t="s">
        <v>679</v>
      </c>
      <c r="E15" s="227"/>
      <c r="F15" s="193">
        <v>1511536</v>
      </c>
      <c r="G15" s="13"/>
      <c r="H15" s="206">
        <v>1352000</v>
      </c>
      <c r="I15" s="200"/>
      <c r="J15" s="57">
        <v>2142560</v>
      </c>
      <c r="K15" s="57"/>
      <c r="L15" s="79">
        <f t="shared" si="0"/>
        <v>1511536</v>
      </c>
      <c r="M15" s="79">
        <f>J15</f>
        <v>2142560</v>
      </c>
      <c r="N15" s="133"/>
    </row>
    <row r="16" spans="1:14" s="7" customFormat="1" ht="14.25" customHeight="1">
      <c r="A16" s="50"/>
      <c r="B16" s="14"/>
      <c r="C16" s="18"/>
      <c r="D16" s="228" t="s">
        <v>798</v>
      </c>
      <c r="E16" s="227"/>
      <c r="F16" s="193">
        <v>360000</v>
      </c>
      <c r="G16" s="13"/>
      <c r="H16" s="206"/>
      <c r="I16" s="200">
        <v>360000</v>
      </c>
      <c r="J16" s="57"/>
      <c r="K16" s="57"/>
      <c r="L16" s="79">
        <f t="shared" si="0"/>
        <v>360000</v>
      </c>
      <c r="M16" s="79">
        <v>360000</v>
      </c>
      <c r="N16" s="133"/>
    </row>
    <row r="17" spans="1:14" s="7" customFormat="1" ht="20.25" hidden="1" customHeight="1">
      <c r="A17" s="50"/>
      <c r="B17" s="14"/>
      <c r="C17" s="18"/>
      <c r="D17" s="228" t="s">
        <v>167</v>
      </c>
      <c r="E17" s="227"/>
      <c r="F17" s="193"/>
      <c r="G17" s="13"/>
      <c r="H17" s="206"/>
      <c r="I17" s="200"/>
      <c r="J17" s="57"/>
      <c r="K17" s="57"/>
      <c r="L17" s="79">
        <f t="shared" si="0"/>
        <v>0</v>
      </c>
      <c r="M17" s="79">
        <f t="shared" si="1"/>
        <v>0</v>
      </c>
      <c r="N17" s="133"/>
    </row>
    <row r="18" spans="1:14" s="7" customFormat="1" ht="15.75" customHeight="1">
      <c r="A18" s="50"/>
      <c r="B18" s="14"/>
      <c r="C18" s="34"/>
      <c r="D18" s="228" t="s">
        <v>167</v>
      </c>
      <c r="E18" s="227"/>
      <c r="F18" s="193"/>
      <c r="G18" s="13"/>
      <c r="H18" s="206"/>
      <c r="I18" s="200"/>
      <c r="J18" s="57"/>
      <c r="K18" s="57"/>
      <c r="L18" s="79">
        <f t="shared" si="0"/>
        <v>0</v>
      </c>
      <c r="M18" s="79">
        <f t="shared" si="1"/>
        <v>0</v>
      </c>
      <c r="N18" s="133"/>
    </row>
    <row r="19" spans="1:14" s="11" customFormat="1" ht="20.25" customHeight="1">
      <c r="A19" s="50"/>
      <c r="B19" s="19" t="s">
        <v>239</v>
      </c>
      <c r="C19" s="229" t="s">
        <v>295</v>
      </c>
      <c r="D19" s="230"/>
      <c r="E19" s="231"/>
      <c r="F19" s="195">
        <f>F14</f>
        <v>1871536</v>
      </c>
      <c r="G19" s="188"/>
      <c r="H19" s="195">
        <f>H10+H11+H12+H13+H14+H9</f>
        <v>1352000</v>
      </c>
      <c r="I19" s="201">
        <f>I14</f>
        <v>360000</v>
      </c>
      <c r="J19" s="152">
        <v>2142560</v>
      </c>
      <c r="K19" s="152">
        <f>K14</f>
        <v>0</v>
      </c>
      <c r="L19" s="154">
        <f>SUM(F19)</f>
        <v>1871536</v>
      </c>
      <c r="M19" s="154">
        <v>2502560</v>
      </c>
      <c r="N19" s="155" t="s">
        <v>349</v>
      </c>
    </row>
    <row r="20" spans="1:14" s="22" customFormat="1">
      <c r="A20" s="50"/>
      <c r="B20" s="9" t="s">
        <v>240</v>
      </c>
      <c r="C20" s="225" t="s">
        <v>296</v>
      </c>
      <c r="D20" s="226"/>
      <c r="E20" s="227"/>
      <c r="F20" s="193"/>
      <c r="G20" s="13"/>
      <c r="H20" s="185"/>
      <c r="I20" s="5"/>
      <c r="J20" s="10"/>
      <c r="K20" s="10"/>
      <c r="L20" s="79">
        <f t="shared" si="0"/>
        <v>0</v>
      </c>
      <c r="M20" s="79">
        <f t="shared" si="1"/>
        <v>0</v>
      </c>
      <c r="N20" s="133" t="s">
        <v>350</v>
      </c>
    </row>
    <row r="21" spans="1:14" s="11" customFormat="1">
      <c r="A21" s="50"/>
      <c r="B21" s="9" t="s">
        <v>241</v>
      </c>
      <c r="C21" s="225" t="s">
        <v>297</v>
      </c>
      <c r="D21" s="226"/>
      <c r="E21" s="227"/>
      <c r="F21" s="193"/>
      <c r="G21" s="13"/>
      <c r="H21" s="185"/>
      <c r="I21" s="5"/>
      <c r="J21" s="10"/>
      <c r="K21" s="10"/>
      <c r="L21" s="79">
        <f t="shared" si="0"/>
        <v>0</v>
      </c>
      <c r="M21" s="79">
        <f t="shared" si="1"/>
        <v>0</v>
      </c>
      <c r="N21" s="133" t="s">
        <v>351</v>
      </c>
    </row>
    <row r="22" spans="1:14" s="11" customFormat="1" ht="12.75" customHeight="1">
      <c r="A22" s="50"/>
      <c r="B22" s="9" t="s">
        <v>242</v>
      </c>
      <c r="C22" s="225" t="s">
        <v>298</v>
      </c>
      <c r="D22" s="226"/>
      <c r="E22" s="227"/>
      <c r="F22" s="193"/>
      <c r="G22" s="13"/>
      <c r="H22" s="185"/>
      <c r="I22" s="5"/>
      <c r="J22" s="10"/>
      <c r="K22" s="10"/>
      <c r="L22" s="79">
        <f t="shared" si="0"/>
        <v>0</v>
      </c>
      <c r="M22" s="79">
        <f t="shared" si="1"/>
        <v>0</v>
      </c>
      <c r="N22" s="133" t="s">
        <v>352</v>
      </c>
    </row>
    <row r="23" spans="1:14" s="11" customFormat="1">
      <c r="A23" s="50"/>
      <c r="B23" s="9" t="s">
        <v>243</v>
      </c>
      <c r="C23" s="225" t="s">
        <v>299</v>
      </c>
      <c r="D23" s="226"/>
      <c r="E23" s="227"/>
      <c r="F23" s="193"/>
      <c r="G23" s="13"/>
      <c r="H23" s="185"/>
      <c r="I23" s="5"/>
      <c r="J23" s="10"/>
      <c r="K23" s="10"/>
      <c r="L23" s="79">
        <f t="shared" si="0"/>
        <v>0</v>
      </c>
      <c r="M23" s="79">
        <f t="shared" si="1"/>
        <v>0</v>
      </c>
      <c r="N23" s="133" t="s">
        <v>353</v>
      </c>
    </row>
    <row r="24" spans="1:14" s="11" customFormat="1">
      <c r="A24" s="50"/>
      <c r="B24" s="9" t="s">
        <v>244</v>
      </c>
      <c r="C24" s="225" t="s">
        <v>300</v>
      </c>
      <c r="D24" s="226"/>
      <c r="E24" s="227"/>
      <c r="F24" s="193"/>
      <c r="G24" s="13"/>
      <c r="H24" s="193">
        <f>H25+H26+H27+H28</f>
        <v>0</v>
      </c>
      <c r="I24" s="5"/>
      <c r="J24" s="10"/>
      <c r="K24" s="10"/>
      <c r="L24" s="79">
        <f t="shared" si="0"/>
        <v>0</v>
      </c>
      <c r="M24" s="79">
        <f t="shared" si="1"/>
        <v>0</v>
      </c>
      <c r="N24" s="133" t="s">
        <v>354</v>
      </c>
    </row>
    <row r="25" spans="1:14" s="7" customFormat="1" ht="13.5" hidden="1" customHeight="1">
      <c r="A25" s="50"/>
      <c r="B25" s="14"/>
      <c r="C25" s="18" t="s">
        <v>85</v>
      </c>
      <c r="D25" s="228" t="s">
        <v>167</v>
      </c>
      <c r="E25" s="227"/>
      <c r="F25" s="193"/>
      <c r="G25" s="13"/>
      <c r="H25" s="206"/>
      <c r="I25" s="200"/>
      <c r="J25" s="57"/>
      <c r="K25" s="57"/>
      <c r="L25" s="79" t="e">
        <f>F25+#REF!</f>
        <v>#REF!</v>
      </c>
      <c r="M25" s="79" t="e">
        <f>H25+#REF!</f>
        <v>#REF!</v>
      </c>
      <c r="N25" s="133"/>
    </row>
    <row r="26" spans="1:14" s="7" customFormat="1" ht="13.5" hidden="1" customHeight="1">
      <c r="A26" s="50"/>
      <c r="B26" s="14"/>
      <c r="C26" s="18"/>
      <c r="D26" s="228" t="s">
        <v>167</v>
      </c>
      <c r="E26" s="227"/>
      <c r="F26" s="193"/>
      <c r="G26" s="13"/>
      <c r="H26" s="206"/>
      <c r="I26" s="200"/>
      <c r="J26" s="57"/>
      <c r="K26" s="57"/>
      <c r="L26" s="79" t="e">
        <f>F26+#REF!</f>
        <v>#REF!</v>
      </c>
      <c r="M26" s="79" t="e">
        <f>H26+#REF!</f>
        <v>#REF!</v>
      </c>
      <c r="N26" s="133"/>
    </row>
    <row r="27" spans="1:14" s="7" customFormat="1" ht="13.5" hidden="1" customHeight="1">
      <c r="A27" s="50"/>
      <c r="B27" s="14"/>
      <c r="C27" s="18"/>
      <c r="D27" s="228" t="s">
        <v>167</v>
      </c>
      <c r="E27" s="227"/>
      <c r="F27" s="193"/>
      <c r="G27" s="13"/>
      <c r="H27" s="206"/>
      <c r="I27" s="200"/>
      <c r="J27" s="57"/>
      <c r="K27" s="57"/>
      <c r="L27" s="79" t="e">
        <f>F27+#REF!</f>
        <v>#REF!</v>
      </c>
      <c r="M27" s="79" t="e">
        <f>H27+#REF!</f>
        <v>#REF!</v>
      </c>
      <c r="N27" s="133"/>
    </row>
    <row r="28" spans="1:14" s="7" customFormat="1" ht="0.75" customHeight="1">
      <c r="A28" s="50"/>
      <c r="B28" s="14"/>
      <c r="C28" s="34"/>
      <c r="D28" s="228" t="s">
        <v>167</v>
      </c>
      <c r="E28" s="227"/>
      <c r="F28" s="193"/>
      <c r="G28" s="13"/>
      <c r="H28" s="206"/>
      <c r="I28" s="200"/>
      <c r="J28" s="57"/>
      <c r="K28" s="57"/>
      <c r="L28" s="79" t="e">
        <f>F28+#REF!</f>
        <v>#REF!</v>
      </c>
      <c r="M28" s="79" t="e">
        <f>H28+#REF!</f>
        <v>#REF!</v>
      </c>
      <c r="N28" s="133"/>
    </row>
    <row r="29" spans="1:14" s="11" customFormat="1" ht="20.25" customHeight="1">
      <c r="A29" s="50"/>
      <c r="B29" s="19" t="s">
        <v>245</v>
      </c>
      <c r="C29" s="229" t="s">
        <v>301</v>
      </c>
      <c r="D29" s="230"/>
      <c r="E29" s="231"/>
      <c r="F29" s="195">
        <f>F24+F23+F22+F21+F20</f>
        <v>0</v>
      </c>
      <c r="G29" s="188"/>
      <c r="H29" s="195">
        <f>H24+H23+H22+H21+H20</f>
        <v>0</v>
      </c>
      <c r="I29" s="201">
        <v>0</v>
      </c>
      <c r="J29" s="152">
        <v>0</v>
      </c>
      <c r="K29" s="152">
        <v>0</v>
      </c>
      <c r="L29" s="154">
        <f>SUM(F29)</f>
        <v>0</v>
      </c>
      <c r="M29" s="154">
        <f>SUM(G29:H29)</f>
        <v>0</v>
      </c>
      <c r="N29" s="155" t="s">
        <v>355</v>
      </c>
    </row>
    <row r="30" spans="1:14" s="11" customFormat="1">
      <c r="A30" s="50"/>
      <c r="B30" s="9" t="s">
        <v>246</v>
      </c>
      <c r="C30" s="225" t="s">
        <v>302</v>
      </c>
      <c r="D30" s="226"/>
      <c r="E30" s="227"/>
      <c r="F30" s="193"/>
      <c r="G30" s="13"/>
      <c r="H30" s="185"/>
      <c r="I30" s="5"/>
      <c r="J30" s="10"/>
      <c r="K30" s="10"/>
      <c r="L30" s="79">
        <f t="shared" ref="L30:L31" si="2">SUM(F30)</f>
        <v>0</v>
      </c>
      <c r="M30" s="79">
        <f t="shared" ref="M30:M66" si="3">SUM(G30:H30)</f>
        <v>0</v>
      </c>
      <c r="N30" s="133" t="s">
        <v>356</v>
      </c>
    </row>
    <row r="31" spans="1:14" s="11" customFormat="1" ht="12.75" customHeight="1">
      <c r="A31" s="50"/>
      <c r="B31" s="9" t="s">
        <v>247</v>
      </c>
      <c r="C31" s="225" t="s">
        <v>303</v>
      </c>
      <c r="D31" s="226"/>
      <c r="E31" s="227"/>
      <c r="F31" s="193"/>
      <c r="G31" s="13"/>
      <c r="H31" s="185"/>
      <c r="I31" s="5"/>
      <c r="J31" s="10"/>
      <c r="K31" s="10"/>
      <c r="L31" s="79">
        <f t="shared" si="2"/>
        <v>0</v>
      </c>
      <c r="M31" s="79">
        <f t="shared" si="3"/>
        <v>0</v>
      </c>
      <c r="N31" s="133" t="s">
        <v>357</v>
      </c>
    </row>
    <row r="32" spans="1:14" s="11" customFormat="1" ht="20.25" customHeight="1">
      <c r="A32" s="50"/>
      <c r="B32" s="19" t="s">
        <v>248</v>
      </c>
      <c r="C32" s="229" t="s">
        <v>304</v>
      </c>
      <c r="D32" s="230"/>
      <c r="E32" s="231"/>
      <c r="F32" s="194">
        <f>F31+F30</f>
        <v>0</v>
      </c>
      <c r="G32" s="187"/>
      <c r="H32" s="194">
        <f>H31+H30</f>
        <v>0</v>
      </c>
      <c r="I32" s="199">
        <v>0</v>
      </c>
      <c r="J32" s="6"/>
      <c r="K32" s="6">
        <v>0</v>
      </c>
      <c r="L32" s="65">
        <f>SUM(F32)</f>
        <v>0</v>
      </c>
      <c r="M32" s="65">
        <f t="shared" si="3"/>
        <v>0</v>
      </c>
      <c r="N32" s="135" t="s">
        <v>358</v>
      </c>
    </row>
    <row r="33" spans="1:14" s="21" customFormat="1">
      <c r="A33" s="50"/>
      <c r="B33" s="39" t="s">
        <v>249</v>
      </c>
      <c r="C33" s="265" t="s">
        <v>305</v>
      </c>
      <c r="D33" s="266"/>
      <c r="E33" s="267"/>
      <c r="F33" s="196"/>
      <c r="G33" s="189"/>
      <c r="H33" s="207"/>
      <c r="I33" s="202"/>
      <c r="J33" s="17"/>
      <c r="K33" s="17"/>
      <c r="L33" s="79">
        <f t="shared" ref="L33:L36" si="4">SUM(F33)</f>
        <v>0</v>
      </c>
      <c r="M33" s="79">
        <f t="shared" si="3"/>
        <v>0</v>
      </c>
      <c r="N33" s="133" t="s">
        <v>359</v>
      </c>
    </row>
    <row r="34" spans="1:14">
      <c r="A34" s="50"/>
      <c r="B34" s="9" t="s">
        <v>250</v>
      </c>
      <c r="C34" s="225" t="s">
        <v>306</v>
      </c>
      <c r="D34" s="226"/>
      <c r="E34" s="227"/>
      <c r="F34" s="193"/>
      <c r="H34" s="185"/>
      <c r="I34" s="5"/>
      <c r="J34" s="10"/>
      <c r="K34" s="10"/>
      <c r="L34" s="79">
        <f t="shared" si="4"/>
        <v>0</v>
      </c>
      <c r="M34" s="79">
        <f t="shared" si="3"/>
        <v>0</v>
      </c>
      <c r="N34" s="133" t="s">
        <v>360</v>
      </c>
    </row>
    <row r="35" spans="1:14">
      <c r="A35" s="50"/>
      <c r="B35" s="40" t="s">
        <v>251</v>
      </c>
      <c r="C35" s="245" t="s">
        <v>307</v>
      </c>
      <c r="D35" s="259"/>
      <c r="E35" s="260"/>
      <c r="F35" s="197"/>
      <c r="G35" s="190"/>
      <c r="H35" s="208"/>
      <c r="I35" s="203"/>
      <c r="J35" s="33"/>
      <c r="K35" s="33"/>
      <c r="L35" s="122">
        <f t="shared" si="4"/>
        <v>0</v>
      </c>
      <c r="M35" s="122">
        <f t="shared" si="3"/>
        <v>0</v>
      </c>
      <c r="N35" s="137" t="s">
        <v>361</v>
      </c>
    </row>
    <row r="36" spans="1:14">
      <c r="A36" s="50"/>
      <c r="B36" s="9" t="s">
        <v>252</v>
      </c>
      <c r="C36" s="225" t="s">
        <v>308</v>
      </c>
      <c r="D36" s="226"/>
      <c r="E36" s="227"/>
      <c r="F36" s="193"/>
      <c r="H36" s="185"/>
      <c r="I36" s="5"/>
      <c r="J36" s="10"/>
      <c r="K36" s="10"/>
      <c r="L36" s="79">
        <f t="shared" si="4"/>
        <v>0</v>
      </c>
      <c r="M36" s="79">
        <f t="shared" si="3"/>
        <v>0</v>
      </c>
      <c r="N36" s="133" t="s">
        <v>362</v>
      </c>
    </row>
    <row r="37" spans="1:14">
      <c r="A37" s="50"/>
      <c r="B37" s="9" t="s">
        <v>253</v>
      </c>
      <c r="C37" s="225" t="s">
        <v>309</v>
      </c>
      <c r="D37" s="226"/>
      <c r="E37" s="227"/>
      <c r="F37" s="193"/>
      <c r="H37" s="185"/>
      <c r="I37" s="5"/>
      <c r="J37" s="10"/>
      <c r="K37" s="10"/>
      <c r="L37" s="79">
        <f t="shared" ref="L37:L40" si="5">SUM(F37)</f>
        <v>0</v>
      </c>
      <c r="M37" s="79">
        <f t="shared" si="3"/>
        <v>0</v>
      </c>
      <c r="N37" s="133" t="s">
        <v>363</v>
      </c>
    </row>
    <row r="38" spans="1:14">
      <c r="A38" s="50"/>
      <c r="B38" s="9" t="s">
        <v>254</v>
      </c>
      <c r="C38" s="225" t="s">
        <v>310</v>
      </c>
      <c r="D38" s="226"/>
      <c r="E38" s="227"/>
      <c r="F38" s="193"/>
      <c r="H38" s="185"/>
      <c r="I38" s="5"/>
      <c r="J38" s="10"/>
      <c r="K38" s="10"/>
      <c r="L38" s="79">
        <f t="shared" si="5"/>
        <v>0</v>
      </c>
      <c r="M38" s="79">
        <f t="shared" si="3"/>
        <v>0</v>
      </c>
      <c r="N38" s="133" t="s">
        <v>364</v>
      </c>
    </row>
    <row r="39" spans="1:14">
      <c r="A39" s="50"/>
      <c r="B39" s="9" t="s">
        <v>255</v>
      </c>
      <c r="C39" s="225" t="s">
        <v>311</v>
      </c>
      <c r="D39" s="226"/>
      <c r="E39" s="227"/>
      <c r="F39" s="193"/>
      <c r="H39" s="185"/>
      <c r="I39" s="5"/>
      <c r="J39" s="10"/>
      <c r="K39" s="10"/>
      <c r="L39" s="79">
        <f t="shared" si="5"/>
        <v>0</v>
      </c>
      <c r="M39" s="79">
        <f t="shared" si="3"/>
        <v>0</v>
      </c>
      <c r="N39" s="133" t="s">
        <v>365</v>
      </c>
    </row>
    <row r="40" spans="1:14">
      <c r="A40" s="50"/>
      <c r="B40" s="9" t="s">
        <v>256</v>
      </c>
      <c r="C40" s="225" t="s">
        <v>312</v>
      </c>
      <c r="D40" s="226"/>
      <c r="E40" s="227"/>
      <c r="F40" s="193"/>
      <c r="H40" s="185"/>
      <c r="I40" s="5"/>
      <c r="J40" s="10"/>
      <c r="K40" s="10"/>
      <c r="L40" s="79">
        <f t="shared" si="5"/>
        <v>0</v>
      </c>
      <c r="M40" s="122">
        <f t="shared" si="3"/>
        <v>0</v>
      </c>
      <c r="N40" s="133" t="s">
        <v>366</v>
      </c>
    </row>
    <row r="41" spans="1:14" s="11" customFormat="1" ht="20.25" customHeight="1">
      <c r="A41" s="50"/>
      <c r="B41" s="19" t="s">
        <v>257</v>
      </c>
      <c r="C41" s="229" t="s">
        <v>313</v>
      </c>
      <c r="D41" s="230"/>
      <c r="E41" s="231"/>
      <c r="F41" s="194">
        <f>F40+F39+F38+F37+F36</f>
        <v>0</v>
      </c>
      <c r="G41" s="187"/>
      <c r="H41" s="194">
        <f>H40+H39+H38+H37+H36</f>
        <v>0</v>
      </c>
      <c r="I41" s="199">
        <v>0</v>
      </c>
      <c r="J41" s="6"/>
      <c r="K41" s="6">
        <v>0</v>
      </c>
      <c r="L41" s="65">
        <f>SUM(F41)</f>
        <v>0</v>
      </c>
      <c r="M41" s="79">
        <f t="shared" si="3"/>
        <v>0</v>
      </c>
      <c r="N41" s="135" t="s">
        <v>367</v>
      </c>
    </row>
    <row r="42" spans="1:14">
      <c r="A42" s="50"/>
      <c r="B42" s="9" t="s">
        <v>258</v>
      </c>
      <c r="C42" s="225" t="s">
        <v>314</v>
      </c>
      <c r="D42" s="226"/>
      <c r="E42" s="227"/>
      <c r="F42" s="193"/>
      <c r="H42" s="185"/>
      <c r="I42" s="5"/>
      <c r="J42" s="10"/>
      <c r="K42" s="10">
        <v>0</v>
      </c>
      <c r="L42" s="79">
        <f t="shared" ref="L42" si="6">SUM(F42)</f>
        <v>0</v>
      </c>
      <c r="M42" s="65">
        <f t="shared" si="3"/>
        <v>0</v>
      </c>
      <c r="N42" s="136" t="s">
        <v>368</v>
      </c>
    </row>
    <row r="43" spans="1:14" s="11" customFormat="1" ht="20.25" customHeight="1">
      <c r="A43" s="50"/>
      <c r="B43" s="19" t="s">
        <v>259</v>
      </c>
      <c r="C43" s="229" t="s">
        <v>315</v>
      </c>
      <c r="D43" s="230"/>
      <c r="E43" s="231"/>
      <c r="F43" s="195">
        <f>F32+F33+F34+F35+F41+F42</f>
        <v>0</v>
      </c>
      <c r="G43" s="188"/>
      <c r="H43" s="195">
        <f>H32+H33+H34+H35+H41+H42</f>
        <v>0</v>
      </c>
      <c r="I43" s="201">
        <v>0</v>
      </c>
      <c r="J43" s="152"/>
      <c r="K43" s="152">
        <v>0</v>
      </c>
      <c r="L43" s="154">
        <f>SUM(F43)</f>
        <v>0</v>
      </c>
      <c r="M43" s="154">
        <f>SUM(G43:H43)</f>
        <v>0</v>
      </c>
      <c r="N43" s="155" t="s">
        <v>369</v>
      </c>
    </row>
    <row r="44" spans="1:14">
      <c r="A44" s="50"/>
      <c r="B44" s="9" t="s">
        <v>260</v>
      </c>
      <c r="C44" s="225" t="s">
        <v>316</v>
      </c>
      <c r="D44" s="226"/>
      <c r="E44" s="227"/>
      <c r="F44" s="193"/>
      <c r="H44" s="185"/>
      <c r="I44" s="5"/>
      <c r="J44" s="10"/>
      <c r="K44" s="10"/>
      <c r="L44" s="79">
        <f t="shared" ref="L44:L66" si="7">SUM(F44)</f>
        <v>0</v>
      </c>
      <c r="M44" s="79">
        <f t="shared" si="3"/>
        <v>0</v>
      </c>
      <c r="N44" s="133" t="s">
        <v>370</v>
      </c>
    </row>
    <row r="45" spans="1:14">
      <c r="A45" s="50"/>
      <c r="B45" s="9" t="s">
        <v>261</v>
      </c>
      <c r="C45" s="225" t="s">
        <v>317</v>
      </c>
      <c r="D45" s="226"/>
      <c r="E45" s="227"/>
      <c r="F45" s="193">
        <f>F46+F47+F48+F49</f>
        <v>0</v>
      </c>
      <c r="H45" s="193">
        <f>H46+H47+H48+H49</f>
        <v>0</v>
      </c>
      <c r="I45" s="5"/>
      <c r="J45" s="10"/>
      <c r="K45" s="10"/>
      <c r="L45" s="79">
        <f t="shared" si="7"/>
        <v>0</v>
      </c>
      <c r="M45" s="79">
        <f t="shared" si="3"/>
        <v>0</v>
      </c>
      <c r="N45" s="133" t="s">
        <v>371</v>
      </c>
    </row>
    <row r="46" spans="1:14" s="7" customFormat="1" ht="13.5" customHeight="1">
      <c r="A46" s="50"/>
      <c r="B46" s="14"/>
      <c r="C46" s="18" t="s">
        <v>85</v>
      </c>
      <c r="D46" s="226" t="s">
        <v>662</v>
      </c>
      <c r="E46" s="227"/>
      <c r="F46" s="193"/>
      <c r="G46" s="13"/>
      <c r="H46" s="206"/>
      <c r="I46" s="200"/>
      <c r="J46" s="57"/>
      <c r="K46" s="57"/>
      <c r="L46" s="79">
        <f t="shared" si="7"/>
        <v>0</v>
      </c>
      <c r="M46" s="79">
        <f t="shared" si="3"/>
        <v>0</v>
      </c>
      <c r="N46" s="133"/>
    </row>
    <row r="47" spans="1:14" s="7" customFormat="1" ht="13.5" hidden="1" customHeight="1">
      <c r="A47" s="50"/>
      <c r="B47" s="14"/>
      <c r="C47" s="18"/>
      <c r="D47" s="226"/>
      <c r="E47" s="227"/>
      <c r="F47" s="193"/>
      <c r="G47" s="13"/>
      <c r="H47" s="206"/>
      <c r="I47" s="200"/>
      <c r="J47" s="57"/>
      <c r="K47" s="57"/>
      <c r="L47" s="79">
        <f t="shared" si="7"/>
        <v>0</v>
      </c>
      <c r="M47" s="79">
        <f t="shared" si="3"/>
        <v>0</v>
      </c>
      <c r="N47" s="133"/>
    </row>
    <row r="48" spans="1:14" s="7" customFormat="1" ht="13.5" hidden="1" customHeight="1">
      <c r="A48" s="50"/>
      <c r="B48" s="14"/>
      <c r="C48" s="18"/>
      <c r="D48" s="228"/>
      <c r="E48" s="227"/>
      <c r="F48" s="193"/>
      <c r="G48" s="13"/>
      <c r="H48" s="206"/>
      <c r="I48" s="200"/>
      <c r="J48" s="57"/>
      <c r="K48" s="57"/>
      <c r="L48" s="79">
        <f t="shared" si="7"/>
        <v>0</v>
      </c>
      <c r="M48" s="79">
        <f t="shared" si="3"/>
        <v>0</v>
      </c>
      <c r="N48" s="133"/>
    </row>
    <row r="49" spans="1:14" s="7" customFormat="1" ht="13.5" hidden="1" customHeight="1">
      <c r="A49" s="50"/>
      <c r="B49" s="14"/>
      <c r="C49" s="34"/>
      <c r="D49" s="228"/>
      <c r="E49" s="227"/>
      <c r="F49" s="198"/>
      <c r="G49" s="191"/>
      <c r="H49" s="209"/>
      <c r="I49" s="200"/>
      <c r="J49" s="57"/>
      <c r="K49" s="57"/>
      <c r="L49" s="79">
        <f t="shared" si="7"/>
        <v>0</v>
      </c>
      <c r="M49" s="79">
        <f t="shared" si="3"/>
        <v>0</v>
      </c>
      <c r="N49" s="133"/>
    </row>
    <row r="50" spans="1:14">
      <c r="A50" s="50"/>
      <c r="B50" s="9" t="s">
        <v>262</v>
      </c>
      <c r="C50" s="225" t="s">
        <v>318</v>
      </c>
      <c r="D50" s="226"/>
      <c r="E50" s="227"/>
      <c r="F50" s="198"/>
      <c r="G50" s="191"/>
      <c r="H50" s="210"/>
      <c r="I50" s="5"/>
      <c r="J50" s="10"/>
      <c r="K50" s="10"/>
      <c r="L50" s="79">
        <f t="shared" si="7"/>
        <v>0</v>
      </c>
      <c r="M50" s="79">
        <f t="shared" si="3"/>
        <v>0</v>
      </c>
      <c r="N50" s="133" t="s">
        <v>372</v>
      </c>
    </row>
    <row r="51" spans="1:14">
      <c r="A51" s="50"/>
      <c r="B51" s="9" t="s">
        <v>263</v>
      </c>
      <c r="C51" s="225" t="s">
        <v>319</v>
      </c>
      <c r="D51" s="226"/>
      <c r="E51" s="227"/>
      <c r="F51" s="198"/>
      <c r="G51" s="191"/>
      <c r="H51" s="210"/>
      <c r="I51" s="5"/>
      <c r="J51" s="10"/>
      <c r="K51" s="10"/>
      <c r="L51" s="79">
        <f t="shared" si="7"/>
        <v>0</v>
      </c>
      <c r="M51" s="79">
        <f t="shared" si="3"/>
        <v>0</v>
      </c>
      <c r="N51" s="133" t="s">
        <v>373</v>
      </c>
    </row>
    <row r="52" spans="1:14">
      <c r="A52" s="50"/>
      <c r="B52" s="9" t="s">
        <v>264</v>
      </c>
      <c r="C52" s="225" t="s">
        <v>320</v>
      </c>
      <c r="D52" s="226"/>
      <c r="E52" s="227"/>
      <c r="F52" s="198">
        <f>F53+F54+F55</f>
        <v>0</v>
      </c>
      <c r="G52" s="191"/>
      <c r="H52" s="198">
        <f>H53+H54+H55</f>
        <v>0</v>
      </c>
      <c r="I52" s="204"/>
      <c r="J52" s="51"/>
      <c r="K52" s="51"/>
      <c r="L52" s="79">
        <f t="shared" si="7"/>
        <v>0</v>
      </c>
      <c r="M52" s="79">
        <f t="shared" si="3"/>
        <v>0</v>
      </c>
      <c r="N52" s="133" t="s">
        <v>374</v>
      </c>
    </row>
    <row r="53" spans="1:14" s="7" customFormat="1" ht="13.5" hidden="1" customHeight="1">
      <c r="A53" s="50"/>
      <c r="B53" s="14"/>
      <c r="C53" s="18" t="s">
        <v>85</v>
      </c>
      <c r="D53" s="228"/>
      <c r="E53" s="227"/>
      <c r="F53" s="198"/>
      <c r="G53" s="191"/>
      <c r="H53" s="209"/>
      <c r="I53" s="200"/>
      <c r="J53" s="57"/>
      <c r="K53" s="57"/>
      <c r="L53" s="79">
        <f t="shared" si="7"/>
        <v>0</v>
      </c>
      <c r="M53" s="79">
        <f t="shared" si="3"/>
        <v>0</v>
      </c>
      <c r="N53" s="133"/>
    </row>
    <row r="54" spans="1:14" s="7" customFormat="1" ht="13.5" hidden="1" customHeight="1">
      <c r="A54" s="50"/>
      <c r="B54" s="14"/>
      <c r="C54" s="18"/>
      <c r="D54" s="228" t="s">
        <v>167</v>
      </c>
      <c r="E54" s="227"/>
      <c r="F54" s="193"/>
      <c r="G54" s="13"/>
      <c r="H54" s="206"/>
      <c r="I54" s="200"/>
      <c r="J54" s="57"/>
      <c r="K54" s="57"/>
      <c r="L54" s="79">
        <f t="shared" si="7"/>
        <v>0</v>
      </c>
      <c r="M54" s="79">
        <f t="shared" si="3"/>
        <v>0</v>
      </c>
      <c r="N54" s="133"/>
    </row>
    <row r="55" spans="1:14" s="7" customFormat="1" ht="13.5" hidden="1" customHeight="1">
      <c r="A55" s="50"/>
      <c r="B55" s="14"/>
      <c r="C55" s="18"/>
      <c r="D55" s="228" t="s">
        <v>167</v>
      </c>
      <c r="E55" s="227"/>
      <c r="F55" s="193"/>
      <c r="G55" s="13"/>
      <c r="H55" s="206"/>
      <c r="I55" s="200"/>
      <c r="J55" s="57"/>
      <c r="K55" s="57"/>
      <c r="L55" s="79">
        <f t="shared" si="7"/>
        <v>0</v>
      </c>
      <c r="M55" s="79">
        <f t="shared" si="3"/>
        <v>0</v>
      </c>
      <c r="N55" s="133"/>
    </row>
    <row r="56" spans="1:14">
      <c r="A56" s="50"/>
      <c r="B56" s="9" t="s">
        <v>265</v>
      </c>
      <c r="C56" s="225" t="s">
        <v>321</v>
      </c>
      <c r="D56" s="226"/>
      <c r="E56" s="227"/>
      <c r="F56" s="193"/>
      <c r="H56" s="185"/>
      <c r="I56" s="5"/>
      <c r="J56" s="10"/>
      <c r="K56" s="10"/>
      <c r="L56" s="79">
        <f t="shared" si="7"/>
        <v>0</v>
      </c>
      <c r="M56" s="79">
        <f t="shared" si="3"/>
        <v>0</v>
      </c>
      <c r="N56" s="133" t="s">
        <v>375</v>
      </c>
    </row>
    <row r="57" spans="1:14">
      <c r="A57" s="50"/>
      <c r="B57" s="9" t="s">
        <v>266</v>
      </c>
      <c r="C57" s="225" t="s">
        <v>322</v>
      </c>
      <c r="D57" s="226"/>
      <c r="E57" s="227"/>
      <c r="F57" s="193"/>
      <c r="H57" s="185"/>
      <c r="I57" s="5"/>
      <c r="J57" s="10"/>
      <c r="K57" s="10"/>
      <c r="L57" s="79">
        <f t="shared" si="7"/>
        <v>0</v>
      </c>
      <c r="M57" s="79">
        <f t="shared" si="3"/>
        <v>0</v>
      </c>
      <c r="N57" s="133" t="s">
        <v>376</v>
      </c>
    </row>
    <row r="58" spans="1:14">
      <c r="A58" s="50"/>
      <c r="B58" s="9" t="s">
        <v>267</v>
      </c>
      <c r="C58" s="225" t="s">
        <v>784</v>
      </c>
      <c r="D58" s="226"/>
      <c r="E58" s="227"/>
      <c r="F58" s="193"/>
      <c r="H58" s="185"/>
      <c r="I58" s="5"/>
      <c r="J58" s="10"/>
      <c r="K58" s="10"/>
      <c r="L58" s="79">
        <f t="shared" si="7"/>
        <v>0</v>
      </c>
      <c r="M58" s="79">
        <f t="shared" si="3"/>
        <v>0</v>
      </c>
      <c r="N58" s="133" t="s">
        <v>705</v>
      </c>
    </row>
    <row r="59" spans="1:14">
      <c r="A59" s="50"/>
      <c r="B59" s="9" t="s">
        <v>268</v>
      </c>
      <c r="C59" s="225" t="s">
        <v>707</v>
      </c>
      <c r="D59" s="226"/>
      <c r="E59" s="227"/>
      <c r="F59" s="193">
        <v>34936</v>
      </c>
      <c r="H59" s="185"/>
      <c r="I59" s="5"/>
      <c r="J59" s="10"/>
      <c r="K59" s="10"/>
      <c r="L59" s="79">
        <f t="shared" si="7"/>
        <v>34936</v>
      </c>
      <c r="M59" s="79">
        <f t="shared" si="3"/>
        <v>0</v>
      </c>
      <c r="N59" s="133" t="s">
        <v>706</v>
      </c>
    </row>
    <row r="60" spans="1:14">
      <c r="A60" s="50"/>
      <c r="B60" s="9" t="s">
        <v>269</v>
      </c>
      <c r="C60" s="225" t="s">
        <v>704</v>
      </c>
      <c r="D60" s="226"/>
      <c r="E60" s="227"/>
      <c r="F60" s="193"/>
      <c r="H60" s="193">
        <f>H58+H59</f>
        <v>0</v>
      </c>
      <c r="J60" s="18"/>
      <c r="K60" s="18"/>
      <c r="L60" s="79">
        <f t="shared" si="7"/>
        <v>0</v>
      </c>
      <c r="M60" s="79">
        <f t="shared" si="3"/>
        <v>0</v>
      </c>
      <c r="N60" s="133" t="s">
        <v>377</v>
      </c>
    </row>
    <row r="61" spans="1:14">
      <c r="A61" s="50"/>
      <c r="B61" s="9" t="s">
        <v>270</v>
      </c>
      <c r="C61" s="225" t="s">
        <v>708</v>
      </c>
      <c r="D61" s="226"/>
      <c r="E61" s="227"/>
      <c r="F61" s="193"/>
      <c r="H61" s="193"/>
      <c r="J61" s="18"/>
      <c r="K61" s="18"/>
      <c r="L61" s="79">
        <f t="shared" si="7"/>
        <v>0</v>
      </c>
      <c r="M61" s="79">
        <f t="shared" si="3"/>
        <v>0</v>
      </c>
      <c r="N61" s="133" t="s">
        <v>710</v>
      </c>
    </row>
    <row r="62" spans="1:14">
      <c r="A62" s="50"/>
      <c r="B62" s="9" t="s">
        <v>271</v>
      </c>
      <c r="C62" s="225" t="s">
        <v>709</v>
      </c>
      <c r="D62" s="226"/>
      <c r="E62" s="227"/>
      <c r="F62" s="193">
        <v>0</v>
      </c>
      <c r="H62" s="193"/>
      <c r="J62" s="18"/>
      <c r="K62" s="18"/>
      <c r="L62" s="79">
        <f t="shared" si="7"/>
        <v>0</v>
      </c>
      <c r="M62" s="79">
        <f t="shared" si="3"/>
        <v>0</v>
      </c>
      <c r="N62" s="133" t="s">
        <v>711</v>
      </c>
    </row>
    <row r="63" spans="1:14">
      <c r="A63" s="50"/>
      <c r="B63" s="9" t="s">
        <v>272</v>
      </c>
      <c r="C63" s="225" t="s">
        <v>323</v>
      </c>
      <c r="D63" s="226"/>
      <c r="E63" s="227"/>
      <c r="F63" s="193">
        <f>F61+F62</f>
        <v>0</v>
      </c>
      <c r="H63" s="193">
        <f>H61+H62</f>
        <v>0</v>
      </c>
      <c r="J63" s="18"/>
      <c r="K63" s="18"/>
      <c r="L63" s="79">
        <f t="shared" si="7"/>
        <v>0</v>
      </c>
      <c r="M63" s="79">
        <f t="shared" si="3"/>
        <v>0</v>
      </c>
      <c r="N63" s="133" t="s">
        <v>378</v>
      </c>
    </row>
    <row r="64" spans="1:14">
      <c r="A64" s="50"/>
      <c r="B64" s="9" t="s">
        <v>273</v>
      </c>
      <c r="C64" s="34" t="s">
        <v>691</v>
      </c>
      <c r="F64" s="193"/>
      <c r="H64" s="185"/>
      <c r="I64" s="5"/>
      <c r="J64" s="10"/>
      <c r="K64" s="10"/>
      <c r="L64" s="79">
        <f t="shared" si="7"/>
        <v>0</v>
      </c>
      <c r="M64" s="79">
        <f t="shared" si="3"/>
        <v>0</v>
      </c>
      <c r="N64" s="133" t="s">
        <v>379</v>
      </c>
    </row>
    <row r="65" spans="1:15">
      <c r="A65" s="50"/>
      <c r="B65" s="9" t="s">
        <v>274</v>
      </c>
      <c r="C65" s="225" t="s">
        <v>324</v>
      </c>
      <c r="D65" s="226"/>
      <c r="E65" s="227"/>
      <c r="F65" s="193">
        <v>9</v>
      </c>
      <c r="H65" s="193">
        <f>H66+H67+H68</f>
        <v>0</v>
      </c>
      <c r="I65" s="5"/>
      <c r="J65" s="10"/>
      <c r="K65" s="10"/>
      <c r="L65" s="79">
        <f t="shared" si="7"/>
        <v>9</v>
      </c>
      <c r="M65" s="79">
        <f t="shared" si="3"/>
        <v>0</v>
      </c>
      <c r="N65" s="133" t="s">
        <v>692</v>
      </c>
    </row>
    <row r="66" spans="1:15" s="7" customFormat="1" ht="13.5" customHeight="1">
      <c r="A66" s="50"/>
      <c r="B66" s="14"/>
      <c r="C66" s="18" t="s">
        <v>85</v>
      </c>
      <c r="D66" s="228" t="s">
        <v>646</v>
      </c>
      <c r="E66" s="227"/>
      <c r="F66" s="193"/>
      <c r="G66" s="13"/>
      <c r="H66" s="206"/>
      <c r="I66" s="200"/>
      <c r="J66" s="57"/>
      <c r="K66" s="57"/>
      <c r="L66" s="79">
        <f t="shared" si="7"/>
        <v>0</v>
      </c>
      <c r="M66" s="79">
        <f t="shared" si="3"/>
        <v>0</v>
      </c>
      <c r="N66" s="133"/>
      <c r="O66" s="72"/>
    </row>
    <row r="67" spans="1:15" s="7" customFormat="1" ht="13.5" hidden="1" customHeight="1">
      <c r="A67" s="50"/>
      <c r="B67" s="14"/>
      <c r="C67" s="18"/>
      <c r="D67" s="228" t="s">
        <v>167</v>
      </c>
      <c r="E67" s="227"/>
      <c r="F67" s="193"/>
      <c r="G67" s="13"/>
      <c r="H67" s="206"/>
      <c r="I67" s="200"/>
      <c r="J67" s="57"/>
      <c r="K67" s="57"/>
      <c r="L67" s="79" t="e">
        <f>F67+#REF!</f>
        <v>#REF!</v>
      </c>
      <c r="M67" s="79" t="e">
        <f>H67+#REF!</f>
        <v>#REF!</v>
      </c>
      <c r="N67" s="133"/>
    </row>
    <row r="68" spans="1:15" s="7" customFormat="1" ht="13.5" hidden="1" customHeight="1">
      <c r="A68" s="50"/>
      <c r="B68" s="14"/>
      <c r="C68" s="18"/>
      <c r="D68" s="228" t="s">
        <v>167</v>
      </c>
      <c r="E68" s="227"/>
      <c r="F68" s="193"/>
      <c r="G68" s="13"/>
      <c r="H68" s="206"/>
      <c r="I68" s="200"/>
      <c r="J68" s="57"/>
      <c r="K68" s="57"/>
      <c r="L68" s="79" t="e">
        <f>F68+#REF!</f>
        <v>#REF!</v>
      </c>
      <c r="M68" s="79" t="e">
        <f>H68+#REF!</f>
        <v>#REF!</v>
      </c>
      <c r="N68" s="133"/>
    </row>
    <row r="69" spans="1:15" s="11" customFormat="1" ht="20.25" customHeight="1">
      <c r="A69" s="50"/>
      <c r="B69" s="19" t="s">
        <v>275</v>
      </c>
      <c r="C69" s="229" t="s">
        <v>785</v>
      </c>
      <c r="D69" s="230"/>
      <c r="E69" s="231"/>
      <c r="F69" s="195">
        <f>F44+F45+F50+F51+F52+F56+F57+F60+F63+F64+F65+F59</f>
        <v>34945</v>
      </c>
      <c r="G69" s="188"/>
      <c r="H69" s="195">
        <f>H44+H45+H50+H51+H52+H56+H57+H60+H63+H64+H65</f>
        <v>0</v>
      </c>
      <c r="I69" s="188">
        <v>0</v>
      </c>
      <c r="J69" s="153"/>
      <c r="K69" s="153">
        <v>0</v>
      </c>
      <c r="L69" s="154">
        <f>SUM(L59,L65)</f>
        <v>34945</v>
      </c>
      <c r="M69" s="154">
        <f>SUM(G69:H69)</f>
        <v>0</v>
      </c>
      <c r="N69" s="155" t="s">
        <v>380</v>
      </c>
    </row>
    <row r="70" spans="1:15">
      <c r="A70" s="50"/>
      <c r="B70" s="9" t="s">
        <v>276</v>
      </c>
      <c r="C70" s="225" t="s">
        <v>325</v>
      </c>
      <c r="D70" s="226"/>
      <c r="E70" s="227"/>
      <c r="F70" s="193"/>
      <c r="H70" s="185"/>
      <c r="I70" s="5"/>
      <c r="J70" s="10"/>
      <c r="K70" s="10"/>
      <c r="L70" s="79">
        <f t="shared" ref="L70:L74" si="8">SUM(F70)</f>
        <v>0</v>
      </c>
      <c r="M70" s="79">
        <f t="shared" ref="M70:M74" si="9">SUM(G70:H70)</f>
        <v>0</v>
      </c>
      <c r="N70" s="133" t="s">
        <v>381</v>
      </c>
    </row>
    <row r="71" spans="1:15">
      <c r="A71" s="50"/>
      <c r="B71" s="9" t="s">
        <v>277</v>
      </c>
      <c r="C71" s="225" t="s">
        <v>326</v>
      </c>
      <c r="D71" s="226"/>
      <c r="E71" s="227"/>
      <c r="F71" s="193"/>
      <c r="H71" s="185"/>
      <c r="I71" s="5"/>
      <c r="J71" s="10"/>
      <c r="K71" s="10"/>
      <c r="L71" s="79">
        <f t="shared" si="8"/>
        <v>0</v>
      </c>
      <c r="M71" s="79">
        <f t="shared" si="9"/>
        <v>0</v>
      </c>
      <c r="N71" s="133" t="s">
        <v>382</v>
      </c>
    </row>
    <row r="72" spans="1:15">
      <c r="A72" s="50"/>
      <c r="B72" s="9" t="s">
        <v>278</v>
      </c>
      <c r="C72" s="225" t="s">
        <v>327</v>
      </c>
      <c r="D72" s="226"/>
      <c r="E72" s="227"/>
      <c r="F72" s="193"/>
      <c r="H72" s="185"/>
      <c r="I72" s="5"/>
      <c r="J72" s="10"/>
      <c r="K72" s="10"/>
      <c r="L72" s="79">
        <f t="shared" si="8"/>
        <v>0</v>
      </c>
      <c r="M72" s="79">
        <f t="shared" si="9"/>
        <v>0</v>
      </c>
      <c r="N72" s="133" t="s">
        <v>383</v>
      </c>
    </row>
    <row r="73" spans="1:15">
      <c r="A73" s="50"/>
      <c r="B73" s="9" t="s">
        <v>279</v>
      </c>
      <c r="C73" s="225" t="s">
        <v>328</v>
      </c>
      <c r="D73" s="226"/>
      <c r="E73" s="227"/>
      <c r="F73" s="193"/>
      <c r="H73" s="185"/>
      <c r="I73" s="5"/>
      <c r="J73" s="10"/>
      <c r="K73" s="10"/>
      <c r="L73" s="79">
        <f t="shared" si="8"/>
        <v>0</v>
      </c>
      <c r="M73" s="79">
        <f t="shared" si="9"/>
        <v>0</v>
      </c>
      <c r="N73" s="133" t="s">
        <v>384</v>
      </c>
    </row>
    <row r="74" spans="1:15">
      <c r="A74" s="50"/>
      <c r="B74" s="9" t="s">
        <v>280</v>
      </c>
      <c r="C74" s="225" t="s">
        <v>329</v>
      </c>
      <c r="D74" s="226"/>
      <c r="E74" s="227"/>
      <c r="F74" s="193"/>
      <c r="H74" s="185"/>
      <c r="I74" s="5"/>
      <c r="J74" s="10"/>
      <c r="K74" s="10"/>
      <c r="L74" s="79">
        <f t="shared" si="8"/>
        <v>0</v>
      </c>
      <c r="M74" s="79">
        <f t="shared" si="9"/>
        <v>0</v>
      </c>
      <c r="N74" s="133" t="s">
        <v>385</v>
      </c>
    </row>
    <row r="75" spans="1:15" s="11" customFormat="1" ht="20.25" customHeight="1">
      <c r="A75" s="50"/>
      <c r="B75" s="19" t="s">
        <v>281</v>
      </c>
      <c r="C75" s="229" t="s">
        <v>786</v>
      </c>
      <c r="D75" s="230"/>
      <c r="E75" s="231"/>
      <c r="F75" s="195">
        <f>F70+F71+F72+F73+F74</f>
        <v>0</v>
      </c>
      <c r="G75" s="188"/>
      <c r="H75" s="195">
        <f>H70+H71+H72+H73+H74</f>
        <v>0</v>
      </c>
      <c r="I75" s="201">
        <v>0</v>
      </c>
      <c r="J75" s="152"/>
      <c r="K75" s="152">
        <v>0</v>
      </c>
      <c r="L75" s="154">
        <f>SUM(F75)</f>
        <v>0</v>
      </c>
      <c r="M75" s="154">
        <f>SUM(G75:H75)</f>
        <v>0</v>
      </c>
      <c r="N75" s="155" t="s">
        <v>386</v>
      </c>
    </row>
    <row r="76" spans="1:15">
      <c r="A76" s="50"/>
      <c r="B76" s="9" t="s">
        <v>282</v>
      </c>
      <c r="C76" s="225" t="s">
        <v>330</v>
      </c>
      <c r="D76" s="226"/>
      <c r="E76" s="227"/>
      <c r="F76" s="193"/>
      <c r="H76" s="185"/>
      <c r="I76" s="5">
        <v>0</v>
      </c>
      <c r="J76" s="10"/>
      <c r="K76" s="10"/>
      <c r="L76" s="79">
        <f t="shared" ref="L76:L84" si="10">SUM(F76)</f>
        <v>0</v>
      </c>
      <c r="M76" s="79">
        <f t="shared" ref="M76:M84" si="11">SUM(G76:H76)</f>
        <v>0</v>
      </c>
      <c r="N76" s="133" t="s">
        <v>387</v>
      </c>
    </row>
    <row r="77" spans="1:15">
      <c r="A77" s="50"/>
      <c r="B77" s="9" t="s">
        <v>283</v>
      </c>
      <c r="C77" s="225" t="s">
        <v>712</v>
      </c>
      <c r="D77" s="226"/>
      <c r="E77" s="227"/>
      <c r="F77" s="193"/>
      <c r="H77" s="185"/>
      <c r="I77" s="5"/>
      <c r="J77" s="10"/>
      <c r="K77" s="10"/>
      <c r="L77" s="79">
        <f t="shared" si="10"/>
        <v>0</v>
      </c>
      <c r="M77" s="79">
        <f t="shared" si="11"/>
        <v>0</v>
      </c>
      <c r="N77" s="133" t="s">
        <v>388</v>
      </c>
    </row>
    <row r="78" spans="1:15">
      <c r="A78" s="50"/>
      <c r="B78" s="9" t="s">
        <v>284</v>
      </c>
      <c r="C78" s="225" t="s">
        <v>713</v>
      </c>
      <c r="D78" s="226"/>
      <c r="E78" s="227"/>
      <c r="F78" s="193">
        <f>F79+F80+F81+F82</f>
        <v>0</v>
      </c>
      <c r="H78" s="193">
        <f>H79+H80+H81+H82</f>
        <v>0</v>
      </c>
      <c r="I78" s="5"/>
      <c r="J78" s="10"/>
      <c r="K78" s="10"/>
      <c r="L78" s="79">
        <f t="shared" si="10"/>
        <v>0</v>
      </c>
      <c r="M78" s="79">
        <f t="shared" si="11"/>
        <v>0</v>
      </c>
      <c r="N78" s="133" t="s">
        <v>389</v>
      </c>
    </row>
    <row r="79" spans="1:15" s="7" customFormat="1" ht="13.5" hidden="1" customHeight="1">
      <c r="A79" s="50"/>
      <c r="B79" s="9" t="s">
        <v>284</v>
      </c>
      <c r="C79" s="18" t="s">
        <v>85</v>
      </c>
      <c r="D79" s="228" t="s">
        <v>167</v>
      </c>
      <c r="E79" s="227"/>
      <c r="F79" s="193"/>
      <c r="G79" s="13"/>
      <c r="H79" s="206"/>
      <c r="I79" s="200"/>
      <c r="J79" s="57"/>
      <c r="K79" s="57"/>
      <c r="L79" s="79">
        <f t="shared" si="10"/>
        <v>0</v>
      </c>
      <c r="M79" s="79">
        <f t="shared" si="11"/>
        <v>0</v>
      </c>
      <c r="N79" s="133"/>
    </row>
    <row r="80" spans="1:15" s="7" customFormat="1" ht="13.5" hidden="1" customHeight="1">
      <c r="A80" s="50"/>
      <c r="B80" s="9" t="s">
        <v>284</v>
      </c>
      <c r="C80" s="18"/>
      <c r="D80" s="228" t="s">
        <v>167</v>
      </c>
      <c r="E80" s="227"/>
      <c r="F80" s="193"/>
      <c r="G80" s="13"/>
      <c r="H80" s="206"/>
      <c r="I80" s="200"/>
      <c r="J80" s="57"/>
      <c r="K80" s="57"/>
      <c r="L80" s="79">
        <f t="shared" si="10"/>
        <v>0</v>
      </c>
      <c r="M80" s="79">
        <f t="shared" si="11"/>
        <v>0</v>
      </c>
      <c r="N80" s="133"/>
    </row>
    <row r="81" spans="1:14" s="7" customFormat="1" ht="13.5" hidden="1" customHeight="1">
      <c r="A81" s="50"/>
      <c r="B81" s="9" t="s">
        <v>284</v>
      </c>
      <c r="C81" s="18"/>
      <c r="D81" s="228" t="s">
        <v>167</v>
      </c>
      <c r="E81" s="227"/>
      <c r="F81" s="193"/>
      <c r="G81" s="13"/>
      <c r="H81" s="206"/>
      <c r="I81" s="200"/>
      <c r="J81" s="57"/>
      <c r="K81" s="57"/>
      <c r="L81" s="79">
        <f t="shared" si="10"/>
        <v>0</v>
      </c>
      <c r="M81" s="79">
        <f t="shared" si="11"/>
        <v>0</v>
      </c>
      <c r="N81" s="133"/>
    </row>
    <row r="82" spans="1:14" s="7" customFormat="1" ht="13.5" hidden="1" customHeight="1">
      <c r="A82" s="50"/>
      <c r="B82" s="9" t="s">
        <v>284</v>
      </c>
      <c r="C82" s="34"/>
      <c r="D82" s="228" t="s">
        <v>167</v>
      </c>
      <c r="E82" s="227"/>
      <c r="F82" s="193"/>
      <c r="G82" s="13"/>
      <c r="H82" s="206"/>
      <c r="I82" s="200"/>
      <c r="J82" s="57"/>
      <c r="K82" s="57"/>
      <c r="L82" s="79">
        <f t="shared" si="10"/>
        <v>0</v>
      </c>
      <c r="M82" s="79">
        <f t="shared" si="11"/>
        <v>0</v>
      </c>
      <c r="N82" s="133"/>
    </row>
    <row r="83" spans="1:14" s="7" customFormat="1" ht="13.5" customHeight="1">
      <c r="A83" s="50"/>
      <c r="B83" s="9" t="s">
        <v>285</v>
      </c>
      <c r="C83" s="225" t="s">
        <v>331</v>
      </c>
      <c r="D83" s="226"/>
      <c r="E83" s="227"/>
      <c r="F83" s="193"/>
      <c r="G83" s="13"/>
      <c r="H83" s="206"/>
      <c r="I83" s="200"/>
      <c r="J83" s="57"/>
      <c r="K83" s="57"/>
      <c r="L83" s="79">
        <f t="shared" si="10"/>
        <v>0</v>
      </c>
      <c r="M83" s="79">
        <f t="shared" si="11"/>
        <v>0</v>
      </c>
      <c r="N83" s="133" t="s">
        <v>714</v>
      </c>
    </row>
    <row r="84" spans="1:14" s="7" customFormat="1" ht="13.5" customHeight="1">
      <c r="A84" s="50"/>
      <c r="B84" s="9" t="s">
        <v>693</v>
      </c>
      <c r="C84" s="245" t="s">
        <v>332</v>
      </c>
      <c r="D84" s="259"/>
      <c r="E84" s="260"/>
      <c r="F84" s="193"/>
      <c r="G84" s="13"/>
      <c r="H84" s="206"/>
      <c r="I84" s="200"/>
      <c r="J84" s="57"/>
      <c r="K84" s="57"/>
      <c r="L84" s="79">
        <f t="shared" si="10"/>
        <v>0</v>
      </c>
      <c r="M84" s="79">
        <f t="shared" si="11"/>
        <v>0</v>
      </c>
      <c r="N84" s="133" t="s">
        <v>715</v>
      </c>
    </row>
    <row r="85" spans="1:14" s="11" customFormat="1" ht="20.25" customHeight="1">
      <c r="A85" s="50"/>
      <c r="B85" s="19" t="s">
        <v>720</v>
      </c>
      <c r="C85" s="229" t="s">
        <v>787</v>
      </c>
      <c r="D85" s="230"/>
      <c r="E85" s="231"/>
      <c r="F85" s="195">
        <f>F76+F77+F78+F83+F84</f>
        <v>0</v>
      </c>
      <c r="G85" s="188"/>
      <c r="H85" s="195">
        <f>H76+H77+H78+H83+H84</f>
        <v>0</v>
      </c>
      <c r="I85" s="188">
        <v>0</v>
      </c>
      <c r="J85" s="153"/>
      <c r="K85" s="153">
        <v>0</v>
      </c>
      <c r="L85" s="154">
        <f>SUM(F85)</f>
        <v>0</v>
      </c>
      <c r="M85" s="154">
        <f>SUM(G85:H85)</f>
        <v>0</v>
      </c>
      <c r="N85" s="155" t="s">
        <v>390</v>
      </c>
    </row>
    <row r="86" spans="1:14">
      <c r="A86" s="50"/>
      <c r="B86" s="9" t="s">
        <v>721</v>
      </c>
      <c r="C86" s="225" t="s">
        <v>333</v>
      </c>
      <c r="D86" s="226"/>
      <c r="E86" s="227"/>
      <c r="F86" s="193"/>
      <c r="H86" s="185"/>
      <c r="I86" s="5"/>
      <c r="J86" s="10"/>
      <c r="K86" s="10"/>
      <c r="L86" s="79">
        <f t="shared" ref="L86:L94" si="12">SUM(F86)</f>
        <v>0</v>
      </c>
      <c r="M86" s="79">
        <f t="shared" ref="M86:M94" si="13">SUM(G86:H86)</f>
        <v>0</v>
      </c>
      <c r="N86" s="133" t="s">
        <v>391</v>
      </c>
    </row>
    <row r="87" spans="1:14">
      <c r="A87" s="50"/>
      <c r="B87" s="9" t="s">
        <v>722</v>
      </c>
      <c r="C87" s="225" t="s">
        <v>716</v>
      </c>
      <c r="D87" s="226"/>
      <c r="E87" s="227"/>
      <c r="F87" s="193"/>
      <c r="H87" s="185"/>
      <c r="I87" s="5"/>
      <c r="J87" s="10"/>
      <c r="K87" s="10"/>
      <c r="L87" s="79">
        <f t="shared" si="12"/>
        <v>0</v>
      </c>
      <c r="M87" s="79">
        <f t="shared" si="13"/>
        <v>0</v>
      </c>
      <c r="N87" s="133" t="s">
        <v>392</v>
      </c>
    </row>
    <row r="88" spans="1:14">
      <c r="A88" s="50"/>
      <c r="B88" s="9" t="s">
        <v>723</v>
      </c>
      <c r="C88" s="225" t="s">
        <v>717</v>
      </c>
      <c r="D88" s="226"/>
      <c r="E88" s="227"/>
      <c r="F88" s="193">
        <f>F89+F90+F91+F92</f>
        <v>0</v>
      </c>
      <c r="H88" s="193">
        <f>H89+H90+H91+H92</f>
        <v>0</v>
      </c>
      <c r="I88" s="5"/>
      <c r="J88" s="10"/>
      <c r="K88" s="10"/>
      <c r="L88" s="79">
        <f t="shared" si="12"/>
        <v>0</v>
      </c>
      <c r="M88" s="79">
        <f t="shared" si="13"/>
        <v>0</v>
      </c>
      <c r="N88" s="133" t="s">
        <v>393</v>
      </c>
    </row>
    <row r="89" spans="1:14" s="7" customFormat="1" ht="13.5" hidden="1" customHeight="1">
      <c r="A89" s="50"/>
      <c r="B89" s="9" t="s">
        <v>723</v>
      </c>
      <c r="C89" s="18" t="s">
        <v>85</v>
      </c>
      <c r="D89" s="228" t="s">
        <v>167</v>
      </c>
      <c r="E89" s="227"/>
      <c r="F89" s="193"/>
      <c r="G89" s="13"/>
      <c r="H89" s="206"/>
      <c r="I89" s="200"/>
      <c r="J89" s="57"/>
      <c r="K89" s="57"/>
      <c r="L89" s="79">
        <f t="shared" si="12"/>
        <v>0</v>
      </c>
      <c r="M89" s="79">
        <f t="shared" si="13"/>
        <v>0</v>
      </c>
      <c r="N89" s="134"/>
    </row>
    <row r="90" spans="1:14" s="7" customFormat="1" ht="13.5" hidden="1" customHeight="1">
      <c r="A90" s="50"/>
      <c r="B90" s="9" t="s">
        <v>723</v>
      </c>
      <c r="C90" s="18"/>
      <c r="D90" s="228" t="s">
        <v>167</v>
      </c>
      <c r="E90" s="227"/>
      <c r="F90" s="193"/>
      <c r="G90" s="13"/>
      <c r="H90" s="206"/>
      <c r="I90" s="200"/>
      <c r="J90" s="57"/>
      <c r="K90" s="57"/>
      <c r="L90" s="79">
        <f t="shared" si="12"/>
        <v>0</v>
      </c>
      <c r="M90" s="79">
        <f t="shared" si="13"/>
        <v>0</v>
      </c>
      <c r="N90" s="134"/>
    </row>
    <row r="91" spans="1:14" s="7" customFormat="1" ht="13.5" hidden="1" customHeight="1">
      <c r="A91" s="50"/>
      <c r="B91" s="9" t="s">
        <v>723</v>
      </c>
      <c r="C91" s="18"/>
      <c r="D91" s="228" t="s">
        <v>167</v>
      </c>
      <c r="E91" s="227"/>
      <c r="F91" s="193"/>
      <c r="G91" s="13"/>
      <c r="H91" s="206"/>
      <c r="I91" s="200"/>
      <c r="J91" s="57"/>
      <c r="K91" s="57"/>
      <c r="L91" s="79">
        <f t="shared" si="12"/>
        <v>0</v>
      </c>
      <c r="M91" s="79">
        <f t="shared" si="13"/>
        <v>0</v>
      </c>
      <c r="N91" s="134"/>
    </row>
    <row r="92" spans="1:14" s="7" customFormat="1" ht="13.5" hidden="1" customHeight="1">
      <c r="A92" s="50"/>
      <c r="B92" s="9" t="s">
        <v>723</v>
      </c>
      <c r="C92" s="34"/>
      <c r="D92" s="228" t="s">
        <v>167</v>
      </c>
      <c r="E92" s="227"/>
      <c r="F92" s="193"/>
      <c r="G92" s="13"/>
      <c r="H92" s="206"/>
      <c r="I92" s="200"/>
      <c r="J92" s="57"/>
      <c r="K92" s="57"/>
      <c r="L92" s="79">
        <f t="shared" si="12"/>
        <v>0</v>
      </c>
      <c r="M92" s="79">
        <f t="shared" si="13"/>
        <v>0</v>
      </c>
      <c r="N92" s="134"/>
    </row>
    <row r="93" spans="1:14" s="7" customFormat="1" ht="13.5" customHeight="1">
      <c r="A93" s="50"/>
      <c r="B93" s="9" t="s">
        <v>724</v>
      </c>
      <c r="C93" s="225" t="s">
        <v>334</v>
      </c>
      <c r="D93" s="226"/>
      <c r="E93" s="227"/>
      <c r="F93" s="193"/>
      <c r="G93" s="13"/>
      <c r="H93" s="206"/>
      <c r="I93" s="200"/>
      <c r="J93" s="57"/>
      <c r="K93" s="57"/>
      <c r="L93" s="79">
        <f t="shared" si="12"/>
        <v>0</v>
      </c>
      <c r="M93" s="79">
        <f t="shared" si="13"/>
        <v>0</v>
      </c>
      <c r="N93" s="134" t="s">
        <v>718</v>
      </c>
    </row>
    <row r="94" spans="1:14" s="7" customFormat="1" ht="13.5" customHeight="1">
      <c r="A94" s="50"/>
      <c r="B94" s="9" t="s">
        <v>725</v>
      </c>
      <c r="C94" s="245" t="s">
        <v>335</v>
      </c>
      <c r="D94" s="259"/>
      <c r="E94" s="260"/>
      <c r="F94" s="193"/>
      <c r="G94" s="13"/>
      <c r="H94" s="206"/>
      <c r="I94" s="200"/>
      <c r="J94" s="57"/>
      <c r="K94" s="57"/>
      <c r="L94" s="79">
        <f t="shared" si="12"/>
        <v>0</v>
      </c>
      <c r="M94" s="79">
        <f t="shared" si="13"/>
        <v>0</v>
      </c>
      <c r="N94" s="134" t="s">
        <v>719</v>
      </c>
    </row>
    <row r="95" spans="1:14" s="11" customFormat="1" ht="20.25" customHeight="1">
      <c r="A95" s="50"/>
      <c r="B95" s="19" t="s">
        <v>726</v>
      </c>
      <c r="C95" s="229" t="s">
        <v>788</v>
      </c>
      <c r="D95" s="230"/>
      <c r="E95" s="231"/>
      <c r="F95" s="195">
        <f>F86+F87+F88+F93+F94</f>
        <v>0</v>
      </c>
      <c r="G95" s="188"/>
      <c r="H95" s="195">
        <f>H86+H87+H88+H93+H94</f>
        <v>0</v>
      </c>
      <c r="I95" s="205">
        <v>0</v>
      </c>
      <c r="J95" s="173"/>
      <c r="K95" s="173">
        <v>0</v>
      </c>
      <c r="L95" s="154">
        <f>SUM(F95)</f>
        <v>0</v>
      </c>
      <c r="M95" s="154">
        <f>SUM(G95:H95)</f>
        <v>0</v>
      </c>
      <c r="N95" s="155" t="s">
        <v>394</v>
      </c>
    </row>
    <row r="96" spans="1:14" s="11" customFormat="1" ht="20.25" customHeight="1">
      <c r="A96" s="50"/>
      <c r="B96" s="19" t="s">
        <v>727</v>
      </c>
      <c r="C96" s="229" t="s">
        <v>336</v>
      </c>
      <c r="D96" s="230"/>
      <c r="E96" s="231"/>
      <c r="F96" s="194">
        <f>F95+F85+F75+F69+F43+F29+F19</f>
        <v>1906481</v>
      </c>
      <c r="G96" s="194">
        <f>G95+G85+G75+G69+G43+G29+G19</f>
        <v>0</v>
      </c>
      <c r="H96" s="194">
        <f>H95+H85+H75+H69+H43+H29+H19</f>
        <v>1352000</v>
      </c>
      <c r="I96" s="194">
        <f t="shared" ref="I96:J96" si="14">I95+I85+I75+I69+I43+I29+I19</f>
        <v>360000</v>
      </c>
      <c r="J96" s="194">
        <f t="shared" si="14"/>
        <v>2142560</v>
      </c>
      <c r="K96" s="194">
        <f t="shared" ref="K96" si="15">K95+K85+K75+K69+K43+K29+K19</f>
        <v>0</v>
      </c>
      <c r="L96" s="194">
        <f t="shared" ref="L96" si="16">L95+L85+L75+L69+L43+L29+L19</f>
        <v>1906481</v>
      </c>
      <c r="M96" s="194">
        <f t="shared" ref="M96" si="17">M95+M85+M75+M69+M43+M29+M19</f>
        <v>2502560</v>
      </c>
      <c r="N96" s="120" t="s">
        <v>789</v>
      </c>
    </row>
    <row r="97" spans="1:6">
      <c r="A97" s="38"/>
      <c r="B97" s="14"/>
      <c r="C97" s="226"/>
      <c r="D97" s="226"/>
      <c r="E97" s="226"/>
      <c r="F97" s="13"/>
    </row>
    <row r="98" spans="1:6">
      <c r="A98" s="38"/>
      <c r="B98" s="14"/>
      <c r="C98" s="226"/>
      <c r="D98" s="226"/>
      <c r="E98" s="226"/>
      <c r="F98" s="13"/>
    </row>
    <row r="99" spans="1:6">
      <c r="A99" s="38"/>
      <c r="B99" s="14"/>
      <c r="C99" s="226"/>
      <c r="D99" s="226"/>
      <c r="E99" s="226"/>
      <c r="F99" s="13"/>
    </row>
    <row r="100" spans="1:6">
      <c r="A100" s="38"/>
      <c r="B100" s="14"/>
      <c r="C100" s="226"/>
      <c r="D100" s="226"/>
      <c r="E100" s="226"/>
      <c r="F100" s="13"/>
    </row>
    <row r="101" spans="1:6">
      <c r="A101" s="38"/>
      <c r="B101" s="14"/>
      <c r="C101" s="226"/>
      <c r="D101" s="226"/>
      <c r="E101" s="226"/>
      <c r="F101" s="13"/>
    </row>
    <row r="102" spans="1:6">
      <c r="A102" s="38"/>
      <c r="B102" s="14"/>
      <c r="C102" s="226"/>
      <c r="D102" s="226"/>
      <c r="E102" s="226"/>
      <c r="F102" s="13"/>
    </row>
    <row r="103" spans="1:6">
      <c r="A103" s="38"/>
      <c r="B103" s="14"/>
      <c r="C103" s="226"/>
      <c r="D103" s="226"/>
      <c r="E103" s="226"/>
      <c r="F103" s="13"/>
    </row>
    <row r="104" spans="1:6">
      <c r="A104" s="38"/>
      <c r="B104" s="14"/>
      <c r="C104" s="226"/>
      <c r="D104" s="226"/>
      <c r="E104" s="226"/>
      <c r="F104" s="13"/>
    </row>
    <row r="105" spans="1:6">
      <c r="A105" s="38"/>
      <c r="B105" s="14"/>
      <c r="C105" s="226"/>
      <c r="D105" s="226"/>
      <c r="E105" s="226"/>
      <c r="F105" s="13"/>
    </row>
    <row r="106" spans="1:6">
      <c r="A106" s="38"/>
      <c r="B106" s="14"/>
      <c r="C106" s="226"/>
      <c r="D106" s="226"/>
      <c r="E106" s="226"/>
      <c r="F106" s="13"/>
    </row>
    <row r="107" spans="1:6">
      <c r="A107" s="38"/>
      <c r="B107" s="14"/>
      <c r="C107" s="226"/>
      <c r="D107" s="226"/>
      <c r="E107" s="226"/>
      <c r="F107" s="13"/>
    </row>
    <row r="108" spans="1:6">
      <c r="A108" s="38"/>
      <c r="B108" s="14"/>
      <c r="C108" s="226"/>
      <c r="D108" s="226"/>
      <c r="E108" s="226"/>
      <c r="F108" s="13"/>
    </row>
    <row r="109" spans="1:6">
      <c r="A109" s="38"/>
      <c r="B109" s="14"/>
      <c r="C109" s="226"/>
      <c r="D109" s="226"/>
      <c r="E109" s="226"/>
      <c r="F109" s="13"/>
    </row>
    <row r="110" spans="1:6">
      <c r="A110" s="38"/>
      <c r="B110" s="14"/>
      <c r="C110" s="226"/>
      <c r="D110" s="226"/>
      <c r="E110" s="226"/>
      <c r="F110" s="13"/>
    </row>
    <row r="111" spans="1:6">
      <c r="A111" s="38"/>
      <c r="B111" s="14"/>
      <c r="C111" s="226"/>
      <c r="D111" s="226"/>
      <c r="E111" s="226"/>
      <c r="F111" s="13"/>
    </row>
    <row r="112" spans="1:6">
      <c r="A112" s="38"/>
      <c r="B112" s="14"/>
      <c r="C112" s="226"/>
      <c r="D112" s="226"/>
      <c r="E112" s="226"/>
      <c r="F112" s="13"/>
    </row>
    <row r="113" spans="1:6">
      <c r="A113" s="38"/>
      <c r="B113" s="14"/>
      <c r="C113" s="226"/>
      <c r="D113" s="226"/>
      <c r="E113" s="226"/>
      <c r="F113" s="13"/>
    </row>
    <row r="114" spans="1:6">
      <c r="A114" s="38"/>
      <c r="B114" s="14"/>
      <c r="C114" s="226"/>
      <c r="D114" s="226"/>
      <c r="E114" s="226"/>
      <c r="F114" s="13"/>
    </row>
    <row r="115" spans="1:6">
      <c r="A115" s="38"/>
      <c r="B115" s="14"/>
      <c r="C115" s="226"/>
      <c r="D115" s="226"/>
      <c r="E115" s="226"/>
      <c r="F115" s="13"/>
    </row>
    <row r="116" spans="1:6">
      <c r="A116" s="38"/>
      <c r="B116" s="14"/>
      <c r="C116" s="226"/>
      <c r="D116" s="226"/>
      <c r="E116" s="226"/>
      <c r="F116" s="13"/>
    </row>
    <row r="117" spans="1:6">
      <c r="A117" s="38"/>
      <c r="B117" s="14"/>
      <c r="C117" s="226"/>
      <c r="D117" s="226"/>
      <c r="E117" s="226"/>
      <c r="F117" s="13"/>
    </row>
    <row r="118" spans="1:6">
      <c r="A118" s="38"/>
      <c r="B118" s="14"/>
      <c r="C118" s="226"/>
      <c r="D118" s="226"/>
      <c r="E118" s="226"/>
      <c r="F118" s="13"/>
    </row>
    <row r="119" spans="1:6">
      <c r="A119" s="38"/>
      <c r="B119" s="14"/>
      <c r="C119" s="226"/>
      <c r="D119" s="226"/>
      <c r="E119" s="226"/>
      <c r="F119" s="13"/>
    </row>
    <row r="120" spans="1:6">
      <c r="A120" s="38"/>
      <c r="B120" s="14"/>
      <c r="C120" s="226"/>
      <c r="D120" s="226"/>
      <c r="E120" s="226"/>
      <c r="F120" s="13"/>
    </row>
    <row r="121" spans="1:6">
      <c r="A121" s="38"/>
      <c r="B121" s="14"/>
      <c r="C121" s="226"/>
      <c r="D121" s="226"/>
      <c r="E121" s="226"/>
      <c r="F121" s="13"/>
    </row>
    <row r="122" spans="1:6">
      <c r="A122" s="38"/>
      <c r="B122" s="14"/>
      <c r="C122" s="226"/>
      <c r="D122" s="226"/>
      <c r="E122" s="226"/>
      <c r="F122" s="13"/>
    </row>
    <row r="123" spans="1:6">
      <c r="A123" s="38"/>
      <c r="B123" s="14"/>
      <c r="C123" s="226"/>
      <c r="D123" s="226"/>
      <c r="E123" s="226"/>
      <c r="F123" s="13"/>
    </row>
    <row r="124" spans="1:6">
      <c r="A124" s="38"/>
      <c r="B124" s="14"/>
      <c r="C124" s="226"/>
      <c r="D124" s="226"/>
      <c r="E124" s="226"/>
      <c r="F124" s="13"/>
    </row>
    <row r="125" spans="1:6">
      <c r="A125" s="38"/>
      <c r="B125" s="14"/>
      <c r="C125" s="226"/>
      <c r="D125" s="226"/>
      <c r="E125" s="226"/>
      <c r="F125" s="13"/>
    </row>
    <row r="126" spans="1:6">
      <c r="A126" s="38"/>
      <c r="B126" s="14"/>
      <c r="C126" s="226"/>
      <c r="D126" s="226"/>
      <c r="E126" s="226"/>
      <c r="F126" s="13"/>
    </row>
    <row r="127" spans="1:6">
      <c r="A127" s="38"/>
      <c r="B127" s="14"/>
      <c r="C127" s="226"/>
      <c r="D127" s="226"/>
      <c r="E127" s="226"/>
      <c r="F127" s="13"/>
    </row>
    <row r="128" spans="1:6">
      <c r="A128" s="38"/>
      <c r="B128" s="14"/>
      <c r="C128" s="226"/>
      <c r="D128" s="226"/>
      <c r="E128" s="226"/>
      <c r="F128" s="13"/>
    </row>
    <row r="129" spans="1:6">
      <c r="A129" s="38"/>
      <c r="B129" s="14"/>
      <c r="C129" s="226"/>
      <c r="D129" s="226"/>
      <c r="E129" s="226"/>
      <c r="F129" s="13"/>
    </row>
    <row r="130" spans="1:6">
      <c r="A130" s="38"/>
      <c r="B130" s="14"/>
      <c r="C130" s="226"/>
      <c r="D130" s="226"/>
      <c r="E130" s="226"/>
      <c r="F130" s="13"/>
    </row>
    <row r="131" spans="1:6">
      <c r="A131" s="38"/>
      <c r="B131" s="14"/>
      <c r="C131" s="226"/>
      <c r="D131" s="226"/>
      <c r="E131" s="226"/>
      <c r="F131" s="13"/>
    </row>
    <row r="132" spans="1:6">
      <c r="A132" s="38"/>
      <c r="B132" s="14"/>
      <c r="C132" s="226"/>
      <c r="D132" s="226"/>
      <c r="E132" s="226"/>
      <c r="F132" s="13"/>
    </row>
    <row r="133" spans="1:6">
      <c r="A133" s="38"/>
      <c r="B133" s="14"/>
      <c r="C133" s="226"/>
      <c r="D133" s="226"/>
      <c r="E133" s="226"/>
      <c r="F133" s="13"/>
    </row>
    <row r="134" spans="1:6">
      <c r="A134" s="38"/>
      <c r="B134" s="14"/>
      <c r="C134" s="226"/>
      <c r="D134" s="226"/>
      <c r="E134" s="226"/>
      <c r="F134" s="13"/>
    </row>
    <row r="135" spans="1:6">
      <c r="A135" s="38"/>
      <c r="B135" s="14"/>
      <c r="C135" s="226"/>
      <c r="D135" s="226"/>
      <c r="E135" s="226"/>
      <c r="F135" s="13"/>
    </row>
    <row r="136" spans="1:6">
      <c r="A136" s="38"/>
      <c r="B136" s="14"/>
      <c r="C136" s="226"/>
      <c r="D136" s="226"/>
      <c r="E136" s="226"/>
      <c r="F136" s="13"/>
    </row>
    <row r="137" spans="1:6">
      <c r="A137" s="38"/>
      <c r="B137" s="14"/>
      <c r="C137" s="226"/>
      <c r="D137" s="226"/>
      <c r="E137" s="226"/>
      <c r="F137" s="13"/>
    </row>
    <row r="138" spans="1:6">
      <c r="A138" s="38"/>
      <c r="B138" s="14"/>
      <c r="C138" s="226"/>
      <c r="D138" s="226"/>
      <c r="E138" s="226"/>
      <c r="F138" s="13"/>
    </row>
    <row r="139" spans="1:6">
      <c r="A139" s="38"/>
      <c r="B139" s="14"/>
      <c r="C139" s="226"/>
      <c r="D139" s="226"/>
      <c r="E139" s="226"/>
      <c r="F139" s="13"/>
    </row>
    <row r="140" spans="1:6">
      <c r="A140" s="38"/>
      <c r="B140" s="14"/>
      <c r="C140" s="226"/>
      <c r="D140" s="226"/>
      <c r="E140" s="226"/>
      <c r="F140" s="13"/>
    </row>
    <row r="141" spans="1:6">
      <c r="A141" s="38"/>
      <c r="B141" s="14"/>
      <c r="C141" s="226"/>
      <c r="D141" s="226"/>
      <c r="E141" s="226"/>
      <c r="F141" s="13"/>
    </row>
    <row r="142" spans="1:6">
      <c r="A142" s="38"/>
      <c r="B142" s="14"/>
      <c r="C142" s="226"/>
      <c r="D142" s="226"/>
      <c r="E142" s="226"/>
      <c r="F142" s="13"/>
    </row>
    <row r="143" spans="1:6">
      <c r="A143" s="38"/>
      <c r="B143" s="14"/>
      <c r="C143" s="226"/>
      <c r="D143" s="226"/>
      <c r="E143" s="226"/>
      <c r="F143" s="13"/>
    </row>
    <row r="144" spans="1:6">
      <c r="A144" s="38"/>
      <c r="B144" s="14"/>
      <c r="C144" s="226"/>
      <c r="D144" s="226"/>
      <c r="E144" s="226"/>
      <c r="F144" s="13"/>
    </row>
    <row r="145" spans="1:6">
      <c r="A145" s="38"/>
      <c r="B145" s="14"/>
      <c r="C145" s="226"/>
      <c r="D145" s="226"/>
      <c r="E145" s="226"/>
      <c r="F145" s="13"/>
    </row>
    <row r="146" spans="1:6">
      <c r="A146" s="38"/>
      <c r="B146" s="14"/>
      <c r="C146" s="226"/>
      <c r="D146" s="226"/>
      <c r="E146" s="226"/>
      <c r="F146" s="13"/>
    </row>
    <row r="147" spans="1:6">
      <c r="A147" s="38"/>
      <c r="B147" s="14"/>
      <c r="C147" s="226"/>
      <c r="D147" s="226"/>
      <c r="E147" s="226"/>
      <c r="F147" s="13"/>
    </row>
    <row r="148" spans="1:6">
      <c r="A148" s="38"/>
      <c r="B148" s="14"/>
      <c r="C148" s="226"/>
      <c r="D148" s="226"/>
      <c r="E148" s="226"/>
      <c r="F148" s="13"/>
    </row>
    <row r="149" spans="1:6">
      <c r="A149" s="38"/>
      <c r="B149" s="14"/>
      <c r="C149" s="226"/>
      <c r="D149" s="226"/>
      <c r="E149" s="226"/>
      <c r="F149" s="13"/>
    </row>
    <row r="150" spans="1:6">
      <c r="A150" s="38"/>
      <c r="B150" s="14"/>
      <c r="C150" s="226"/>
      <c r="D150" s="226"/>
      <c r="E150" s="226"/>
      <c r="F150" s="13"/>
    </row>
    <row r="151" spans="1:6">
      <c r="A151" s="38"/>
      <c r="B151" s="14"/>
      <c r="C151" s="226"/>
      <c r="D151" s="226"/>
      <c r="E151" s="226"/>
      <c r="F151" s="13"/>
    </row>
    <row r="152" spans="1:6">
      <c r="A152" s="38"/>
      <c r="B152" s="14"/>
      <c r="C152" s="226"/>
      <c r="D152" s="226"/>
      <c r="E152" s="226"/>
      <c r="F152" s="13"/>
    </row>
    <row r="153" spans="1:6">
      <c r="A153" s="38"/>
      <c r="B153" s="14"/>
      <c r="C153" s="226"/>
      <c r="D153" s="226"/>
      <c r="E153" s="226"/>
      <c r="F153" s="13"/>
    </row>
    <row r="154" spans="1:6">
      <c r="A154" s="38"/>
      <c r="B154" s="14"/>
      <c r="C154" s="226"/>
      <c r="D154" s="226"/>
      <c r="E154" s="226"/>
      <c r="F154" s="13"/>
    </row>
    <row r="155" spans="1:6">
      <c r="A155" s="38"/>
      <c r="B155" s="14"/>
      <c r="C155" s="226"/>
      <c r="D155" s="226"/>
      <c r="E155" s="226"/>
      <c r="F155" s="13"/>
    </row>
    <row r="156" spans="1:6">
      <c r="A156" s="38"/>
      <c r="B156" s="14"/>
      <c r="C156" s="226"/>
      <c r="D156" s="226"/>
      <c r="E156" s="226"/>
      <c r="F156" s="13"/>
    </row>
    <row r="157" spans="1:6">
      <c r="A157" s="38"/>
      <c r="B157" s="14"/>
      <c r="C157" s="226"/>
      <c r="D157" s="226"/>
      <c r="E157" s="226"/>
      <c r="F157" s="13"/>
    </row>
    <row r="158" spans="1:6">
      <c r="A158" s="38"/>
      <c r="B158" s="14"/>
      <c r="C158" s="226"/>
      <c r="D158" s="226"/>
      <c r="E158" s="226"/>
      <c r="F158" s="13"/>
    </row>
    <row r="159" spans="1:6">
      <c r="A159" s="38"/>
      <c r="B159" s="14"/>
      <c r="C159" s="226"/>
      <c r="D159" s="226"/>
      <c r="E159" s="226"/>
      <c r="F159" s="13"/>
    </row>
    <row r="160" spans="1:6">
      <c r="A160" s="38"/>
      <c r="B160" s="14"/>
      <c r="C160" s="226"/>
      <c r="D160" s="226"/>
      <c r="E160" s="226"/>
      <c r="F160" s="13"/>
    </row>
    <row r="161" spans="1:6">
      <c r="A161" s="38"/>
      <c r="B161" s="14"/>
      <c r="C161" s="226"/>
      <c r="D161" s="226"/>
      <c r="E161" s="226"/>
      <c r="F161" s="13"/>
    </row>
    <row r="162" spans="1:6">
      <c r="A162" s="38"/>
      <c r="B162" s="14"/>
      <c r="C162" s="226"/>
      <c r="D162" s="226"/>
      <c r="E162" s="226"/>
      <c r="F162" s="13"/>
    </row>
    <row r="163" spans="1:6">
      <c r="A163" s="38"/>
      <c r="B163" s="14"/>
      <c r="C163" s="226"/>
      <c r="D163" s="226"/>
      <c r="E163" s="226"/>
      <c r="F163" s="13"/>
    </row>
    <row r="164" spans="1:6">
      <c r="A164" s="38"/>
      <c r="B164" s="14"/>
      <c r="C164" s="226"/>
      <c r="D164" s="226"/>
      <c r="E164" s="226"/>
      <c r="F164" s="13"/>
    </row>
    <row r="165" spans="1:6">
      <c r="A165" s="38"/>
      <c r="B165" s="14"/>
      <c r="C165" s="226"/>
      <c r="D165" s="226"/>
      <c r="E165" s="226"/>
      <c r="F165" s="13"/>
    </row>
    <row r="166" spans="1:6">
      <c r="A166" s="38"/>
      <c r="B166" s="14"/>
      <c r="C166" s="226"/>
      <c r="D166" s="226"/>
      <c r="E166" s="226"/>
      <c r="F166" s="13"/>
    </row>
    <row r="167" spans="1:6">
      <c r="A167" s="38"/>
      <c r="B167" s="14"/>
      <c r="C167" s="226"/>
      <c r="D167" s="226"/>
      <c r="E167" s="226"/>
      <c r="F167" s="13"/>
    </row>
    <row r="168" spans="1:6">
      <c r="A168" s="38"/>
      <c r="B168" s="14"/>
      <c r="C168" s="226"/>
      <c r="D168" s="226"/>
      <c r="E168" s="226"/>
      <c r="F168" s="13"/>
    </row>
    <row r="169" spans="1:6">
      <c r="A169" s="38"/>
      <c r="B169" s="14"/>
      <c r="C169" s="226"/>
      <c r="D169" s="226"/>
      <c r="E169" s="226"/>
      <c r="F169" s="13"/>
    </row>
    <row r="170" spans="1:6">
      <c r="A170" s="38"/>
      <c r="B170" s="14"/>
      <c r="C170" s="226"/>
      <c r="D170" s="226"/>
      <c r="E170" s="226"/>
      <c r="F170" s="13"/>
    </row>
    <row r="171" spans="1:6">
      <c r="A171" s="38"/>
      <c r="B171" s="14"/>
      <c r="C171" s="226"/>
      <c r="D171" s="226"/>
      <c r="E171" s="226"/>
      <c r="F171" s="13"/>
    </row>
    <row r="172" spans="1:6">
      <c r="A172" s="38"/>
      <c r="B172" s="14"/>
      <c r="C172" s="226"/>
      <c r="D172" s="226"/>
      <c r="E172" s="226"/>
      <c r="F172" s="13"/>
    </row>
    <row r="173" spans="1:6">
      <c r="A173" s="38"/>
      <c r="B173" s="14"/>
      <c r="C173" s="226"/>
      <c r="D173" s="226"/>
      <c r="E173" s="226"/>
      <c r="F173" s="13"/>
    </row>
    <row r="174" spans="1:6">
      <c r="A174" s="38"/>
      <c r="B174" s="14"/>
      <c r="C174" s="226"/>
      <c r="D174" s="226"/>
      <c r="E174" s="226"/>
      <c r="F174" s="13"/>
    </row>
    <row r="175" spans="1:6">
      <c r="A175" s="38"/>
      <c r="B175" s="14"/>
      <c r="C175" s="226"/>
      <c r="D175" s="226"/>
      <c r="E175" s="226"/>
      <c r="F175" s="13"/>
    </row>
    <row r="176" spans="1:6">
      <c r="A176" s="38"/>
      <c r="B176" s="14"/>
      <c r="C176" s="226"/>
      <c r="D176" s="226"/>
      <c r="E176" s="226"/>
      <c r="F176" s="13"/>
    </row>
    <row r="177" spans="1:6">
      <c r="A177" s="38"/>
      <c r="B177" s="14"/>
      <c r="C177" s="226"/>
      <c r="D177" s="226"/>
      <c r="E177" s="226"/>
      <c r="F177" s="13"/>
    </row>
    <row r="178" spans="1:6">
      <c r="A178" s="38"/>
      <c r="B178" s="14"/>
      <c r="C178" s="226"/>
      <c r="D178" s="226"/>
      <c r="E178" s="226"/>
      <c r="F178" s="13"/>
    </row>
    <row r="179" spans="1:6">
      <c r="A179" s="38"/>
      <c r="B179" s="14"/>
      <c r="C179" s="226"/>
      <c r="D179" s="226"/>
      <c r="E179" s="226"/>
      <c r="F179" s="13"/>
    </row>
    <row r="180" spans="1:6">
      <c r="A180" s="38"/>
      <c r="B180" s="14"/>
      <c r="C180" s="226"/>
      <c r="D180" s="226"/>
      <c r="E180" s="226"/>
      <c r="F180" s="13"/>
    </row>
    <row r="181" spans="1:6">
      <c r="A181" s="38"/>
      <c r="B181" s="14"/>
      <c r="C181" s="226"/>
      <c r="D181" s="226"/>
      <c r="E181" s="226"/>
      <c r="F181" s="13"/>
    </row>
    <row r="182" spans="1:6">
      <c r="A182" s="38"/>
      <c r="B182" s="14"/>
      <c r="C182" s="226"/>
      <c r="D182" s="226"/>
      <c r="E182" s="226"/>
      <c r="F182" s="13"/>
    </row>
    <row r="183" spans="1:6">
      <c r="A183" s="38"/>
      <c r="B183" s="14"/>
      <c r="C183" s="226"/>
      <c r="D183" s="226"/>
      <c r="E183" s="226"/>
      <c r="F183" s="13"/>
    </row>
    <row r="184" spans="1:6">
      <c r="A184" s="38"/>
      <c r="B184" s="14"/>
      <c r="C184" s="226"/>
      <c r="D184" s="226"/>
      <c r="E184" s="226"/>
      <c r="F184" s="13"/>
    </row>
    <row r="185" spans="1:6">
      <c r="A185" s="38"/>
      <c r="B185" s="14"/>
      <c r="C185" s="226"/>
      <c r="D185" s="226"/>
      <c r="E185" s="226"/>
      <c r="F185" s="13"/>
    </row>
    <row r="186" spans="1:6">
      <c r="A186" s="38"/>
      <c r="B186" s="14"/>
      <c r="C186" s="226"/>
      <c r="D186" s="226"/>
      <c r="E186" s="226"/>
      <c r="F186" s="13"/>
    </row>
    <row r="187" spans="1:6">
      <c r="A187" s="38"/>
      <c r="B187" s="14"/>
      <c r="C187" s="226"/>
      <c r="D187" s="226"/>
      <c r="E187" s="226"/>
      <c r="F187" s="13"/>
    </row>
    <row r="188" spans="1:6">
      <c r="A188" s="38"/>
      <c r="B188" s="14"/>
      <c r="C188" s="226"/>
      <c r="D188" s="226"/>
      <c r="E188" s="226"/>
      <c r="F188" s="13"/>
    </row>
    <row r="189" spans="1:6">
      <c r="A189" s="38"/>
      <c r="B189" s="14"/>
      <c r="C189" s="226"/>
      <c r="D189" s="226"/>
      <c r="E189" s="226"/>
      <c r="F189" s="13"/>
    </row>
    <row r="190" spans="1:6">
      <c r="A190" s="38"/>
      <c r="B190" s="14"/>
      <c r="C190" s="226"/>
      <c r="D190" s="226"/>
      <c r="E190" s="226"/>
      <c r="F190" s="13"/>
    </row>
    <row r="191" spans="1:6">
      <c r="A191" s="38"/>
      <c r="B191" s="14"/>
      <c r="C191" s="226"/>
      <c r="D191" s="226"/>
      <c r="E191" s="226"/>
      <c r="F191" s="13"/>
    </row>
    <row r="192" spans="1:6">
      <c r="A192" s="38"/>
      <c r="B192" s="14"/>
      <c r="C192" s="226"/>
      <c r="D192" s="226"/>
      <c r="E192" s="226"/>
      <c r="F192" s="13"/>
    </row>
    <row r="193" spans="1:6">
      <c r="A193" s="38"/>
      <c r="B193" s="14"/>
      <c r="C193" s="226"/>
      <c r="D193" s="226"/>
      <c r="E193" s="226"/>
      <c r="F193" s="13"/>
    </row>
    <row r="194" spans="1:6">
      <c r="A194" s="38"/>
      <c r="B194" s="14"/>
      <c r="C194" s="226"/>
      <c r="D194" s="226"/>
      <c r="E194" s="226"/>
      <c r="F194" s="13"/>
    </row>
    <row r="195" spans="1:6">
      <c r="A195" s="38"/>
      <c r="B195" s="14"/>
      <c r="C195" s="226"/>
      <c r="D195" s="226"/>
      <c r="E195" s="226"/>
      <c r="F195" s="13"/>
    </row>
    <row r="196" spans="1:6">
      <c r="A196" s="38"/>
      <c r="B196" s="14"/>
      <c r="C196" s="226"/>
      <c r="D196" s="226"/>
      <c r="E196" s="226"/>
      <c r="F196" s="13"/>
    </row>
    <row r="197" spans="1:6">
      <c r="A197" s="38"/>
      <c r="B197" s="14"/>
      <c r="C197" s="226"/>
      <c r="D197" s="226"/>
      <c r="E197" s="226"/>
      <c r="F197" s="13"/>
    </row>
    <row r="198" spans="1:6">
      <c r="A198" s="38"/>
      <c r="B198" s="14"/>
      <c r="C198" s="226"/>
      <c r="D198" s="226"/>
      <c r="E198" s="226"/>
      <c r="F198" s="13"/>
    </row>
    <row r="199" spans="1:6">
      <c r="A199" s="38"/>
      <c r="B199" s="14"/>
      <c r="C199" s="226"/>
      <c r="D199" s="226"/>
      <c r="E199" s="226"/>
      <c r="F199" s="13"/>
    </row>
    <row r="200" spans="1:6">
      <c r="A200" s="38"/>
      <c r="B200" s="14"/>
      <c r="C200" s="226"/>
      <c r="D200" s="226"/>
      <c r="E200" s="226"/>
      <c r="F200" s="13"/>
    </row>
    <row r="201" spans="1:6">
      <c r="A201" s="38"/>
      <c r="B201" s="14"/>
      <c r="C201" s="226"/>
      <c r="D201" s="226"/>
      <c r="E201" s="226"/>
      <c r="F201" s="13"/>
    </row>
    <row r="202" spans="1:6">
      <c r="A202" s="38"/>
      <c r="B202" s="14"/>
      <c r="C202" s="226"/>
      <c r="D202" s="226"/>
      <c r="E202" s="226"/>
      <c r="F202" s="13"/>
    </row>
    <row r="203" spans="1:6">
      <c r="A203" s="38"/>
      <c r="B203" s="14"/>
      <c r="C203" s="226"/>
      <c r="D203" s="226"/>
      <c r="E203" s="226"/>
      <c r="F203" s="13"/>
    </row>
    <row r="204" spans="1:6">
      <c r="A204" s="38"/>
      <c r="B204" s="14"/>
      <c r="C204" s="226"/>
      <c r="D204" s="226"/>
      <c r="E204" s="226"/>
      <c r="F204" s="13"/>
    </row>
    <row r="205" spans="1:6">
      <c r="A205" s="38"/>
      <c r="B205" s="14"/>
      <c r="C205" s="226"/>
      <c r="D205" s="226"/>
      <c r="E205" s="226"/>
      <c r="F205" s="13"/>
    </row>
    <row r="206" spans="1:6">
      <c r="A206" s="38"/>
      <c r="B206" s="14"/>
      <c r="C206" s="226"/>
      <c r="D206" s="226"/>
      <c r="E206" s="226"/>
      <c r="F206" s="13"/>
    </row>
    <row r="207" spans="1:6">
      <c r="A207" s="38"/>
      <c r="B207" s="14"/>
      <c r="C207" s="226"/>
      <c r="D207" s="226"/>
      <c r="E207" s="226"/>
      <c r="F207" s="13"/>
    </row>
    <row r="208" spans="1:6">
      <c r="A208" s="38"/>
      <c r="B208" s="14"/>
      <c r="C208" s="226"/>
      <c r="D208" s="226"/>
      <c r="E208" s="226"/>
      <c r="F208" s="13"/>
    </row>
    <row r="209" spans="1:6">
      <c r="A209" s="38"/>
      <c r="B209" s="14"/>
      <c r="C209" s="226"/>
      <c r="D209" s="226"/>
      <c r="E209" s="226"/>
      <c r="F209" s="13"/>
    </row>
    <row r="210" spans="1:6">
      <c r="A210" s="38"/>
      <c r="B210" s="14"/>
      <c r="C210" s="226"/>
      <c r="D210" s="226"/>
      <c r="E210" s="226"/>
      <c r="F210" s="13"/>
    </row>
    <row r="211" spans="1:6">
      <c r="A211" s="38"/>
      <c r="B211" s="14"/>
      <c r="C211" s="226"/>
      <c r="D211" s="226"/>
      <c r="E211" s="226"/>
      <c r="F211" s="13"/>
    </row>
    <row r="212" spans="1:6">
      <c r="A212" s="38"/>
      <c r="B212" s="14"/>
      <c r="C212" s="226"/>
      <c r="D212" s="226"/>
      <c r="E212" s="226"/>
      <c r="F212" s="13"/>
    </row>
    <row r="213" spans="1:6">
      <c r="A213" s="38"/>
      <c r="B213" s="14"/>
      <c r="C213" s="226"/>
      <c r="D213" s="226"/>
      <c r="E213" s="226"/>
      <c r="F213" s="13"/>
    </row>
    <row r="214" spans="1:6">
      <c r="A214" s="38"/>
      <c r="B214" s="14"/>
      <c r="C214" s="226"/>
      <c r="D214" s="226"/>
      <c r="E214" s="226"/>
      <c r="F214" s="13"/>
    </row>
    <row r="215" spans="1:6">
      <c r="A215" s="38"/>
      <c r="B215" s="14"/>
      <c r="C215" s="226"/>
      <c r="D215" s="226"/>
      <c r="E215" s="226"/>
      <c r="F215" s="13"/>
    </row>
    <row r="216" spans="1:6">
      <c r="A216" s="38"/>
      <c r="B216" s="14"/>
      <c r="C216" s="226"/>
      <c r="D216" s="226"/>
      <c r="E216" s="226"/>
      <c r="F216" s="13"/>
    </row>
    <row r="217" spans="1:6">
      <c r="A217" s="38"/>
      <c r="B217" s="14"/>
      <c r="C217" s="226"/>
      <c r="D217" s="226"/>
      <c r="E217" s="226"/>
      <c r="F217" s="13"/>
    </row>
    <row r="218" spans="1:6">
      <c r="A218" s="38"/>
      <c r="B218" s="14"/>
      <c r="C218" s="226"/>
      <c r="D218" s="226"/>
      <c r="E218" s="226"/>
      <c r="F218" s="13"/>
    </row>
    <row r="219" spans="1:6">
      <c r="A219" s="38"/>
      <c r="B219" s="14"/>
      <c r="C219" s="226"/>
      <c r="D219" s="226"/>
      <c r="E219" s="226"/>
      <c r="F219" s="13"/>
    </row>
    <row r="220" spans="1:6">
      <c r="A220" s="38"/>
      <c r="B220" s="14"/>
      <c r="C220" s="226"/>
      <c r="D220" s="226"/>
      <c r="E220" s="226"/>
      <c r="F220" s="13"/>
    </row>
    <row r="221" spans="1:6">
      <c r="A221" s="38"/>
      <c r="B221" s="14"/>
      <c r="C221" s="226"/>
      <c r="D221" s="226"/>
      <c r="E221" s="226"/>
      <c r="F221" s="13"/>
    </row>
    <row r="222" spans="1:6">
      <c r="A222" s="38"/>
      <c r="B222" s="14"/>
      <c r="C222" s="226"/>
      <c r="D222" s="226"/>
      <c r="E222" s="226"/>
      <c r="F222" s="13"/>
    </row>
    <row r="223" spans="1:6">
      <c r="A223" s="38"/>
      <c r="B223" s="14"/>
      <c r="C223" s="226"/>
      <c r="D223" s="226"/>
      <c r="E223" s="226"/>
      <c r="F223" s="13"/>
    </row>
    <row r="224" spans="1:6">
      <c r="A224" s="38"/>
      <c r="B224" s="14"/>
      <c r="C224" s="226"/>
      <c r="D224" s="226"/>
      <c r="E224" s="226"/>
      <c r="F224" s="13"/>
    </row>
    <row r="225" spans="1:6">
      <c r="A225" s="38"/>
      <c r="B225" s="14"/>
      <c r="C225" s="226"/>
      <c r="D225" s="226"/>
      <c r="E225" s="226"/>
      <c r="F225" s="13"/>
    </row>
    <row r="226" spans="1:6">
      <c r="A226" s="38"/>
      <c r="B226" s="14"/>
      <c r="C226" s="226"/>
      <c r="D226" s="226"/>
      <c r="E226" s="226"/>
      <c r="F226" s="13"/>
    </row>
    <row r="227" spans="1:6">
      <c r="A227" s="38"/>
      <c r="B227" s="14"/>
      <c r="C227" s="226"/>
      <c r="D227" s="226"/>
      <c r="E227" s="226"/>
      <c r="F227" s="13"/>
    </row>
    <row r="228" spans="1:6">
      <c r="A228" s="38"/>
      <c r="B228" s="14"/>
      <c r="C228" s="226"/>
      <c r="D228" s="226"/>
      <c r="E228" s="226"/>
      <c r="F228" s="13"/>
    </row>
    <row r="229" spans="1:6">
      <c r="A229" s="38"/>
      <c r="B229" s="14"/>
      <c r="C229" s="226"/>
      <c r="D229" s="226"/>
      <c r="E229" s="226"/>
      <c r="F229" s="13"/>
    </row>
    <row r="230" spans="1:6">
      <c r="A230" s="38"/>
      <c r="B230" s="14"/>
      <c r="C230" s="226"/>
      <c r="D230" s="226"/>
      <c r="E230" s="226"/>
      <c r="F230" s="13"/>
    </row>
    <row r="231" spans="1:6">
      <c r="A231" s="38"/>
      <c r="B231" s="14"/>
      <c r="C231" s="226"/>
      <c r="D231" s="226"/>
      <c r="E231" s="226"/>
      <c r="F231" s="13"/>
    </row>
    <row r="232" spans="1:6">
      <c r="A232" s="38"/>
      <c r="B232" s="14"/>
      <c r="C232" s="226"/>
      <c r="D232" s="226"/>
      <c r="E232" s="226"/>
      <c r="F232" s="13"/>
    </row>
    <row r="233" spans="1:6">
      <c r="A233" s="38"/>
      <c r="B233" s="14"/>
      <c r="C233" s="226"/>
      <c r="D233" s="226"/>
      <c r="E233" s="226"/>
      <c r="F233" s="13"/>
    </row>
    <row r="234" spans="1:6">
      <c r="A234" s="38"/>
      <c r="B234" s="14"/>
      <c r="C234" s="226"/>
      <c r="D234" s="226"/>
      <c r="E234" s="226"/>
      <c r="F234" s="13"/>
    </row>
    <row r="235" spans="1:6">
      <c r="A235" s="38"/>
      <c r="B235" s="14"/>
      <c r="C235" s="226"/>
      <c r="D235" s="226"/>
      <c r="E235" s="226"/>
      <c r="F235" s="13"/>
    </row>
    <row r="236" spans="1:6">
      <c r="A236" s="38"/>
      <c r="B236" s="14"/>
      <c r="C236" s="226"/>
      <c r="D236" s="226"/>
      <c r="E236" s="226"/>
      <c r="F236" s="13"/>
    </row>
    <row r="237" spans="1:6">
      <c r="A237" s="38"/>
      <c r="B237" s="14"/>
      <c r="C237" s="226"/>
      <c r="D237" s="226"/>
      <c r="E237" s="226"/>
      <c r="F237" s="13"/>
    </row>
    <row r="238" spans="1:6">
      <c r="A238" s="38"/>
      <c r="B238" s="14"/>
      <c r="C238" s="226"/>
      <c r="D238" s="226"/>
      <c r="E238" s="226"/>
      <c r="F238" s="13"/>
    </row>
    <row r="239" spans="1:6">
      <c r="A239" s="38"/>
      <c r="B239" s="14"/>
      <c r="C239" s="226"/>
      <c r="D239" s="226"/>
      <c r="E239" s="226"/>
      <c r="F239" s="13"/>
    </row>
    <row r="240" spans="1:6">
      <c r="A240" s="38"/>
      <c r="B240" s="14"/>
      <c r="C240" s="226"/>
      <c r="D240" s="226"/>
      <c r="E240" s="226"/>
      <c r="F240" s="13"/>
    </row>
    <row r="241" spans="1:6">
      <c r="A241" s="38"/>
      <c r="B241" s="14"/>
      <c r="C241" s="226"/>
      <c r="D241" s="226"/>
      <c r="E241" s="226"/>
      <c r="F241" s="13"/>
    </row>
    <row r="242" spans="1:6">
      <c r="A242" s="38"/>
      <c r="B242" s="14"/>
      <c r="C242" s="226"/>
      <c r="D242" s="226"/>
      <c r="E242" s="226"/>
      <c r="F242" s="13"/>
    </row>
    <row r="243" spans="1:6">
      <c r="A243" s="38"/>
      <c r="B243" s="14"/>
      <c r="C243" s="226"/>
      <c r="D243" s="226"/>
      <c r="E243" s="226"/>
      <c r="F243" s="13"/>
    </row>
    <row r="244" spans="1:6">
      <c r="A244" s="38"/>
      <c r="B244" s="14"/>
      <c r="C244" s="226"/>
      <c r="D244" s="226"/>
      <c r="E244" s="226"/>
      <c r="F244" s="13"/>
    </row>
    <row r="245" spans="1:6">
      <c r="A245" s="38"/>
      <c r="B245" s="14"/>
      <c r="C245" s="226"/>
      <c r="D245" s="226"/>
      <c r="E245" s="226"/>
      <c r="F245" s="13"/>
    </row>
    <row r="246" spans="1:6">
      <c r="A246" s="38"/>
      <c r="B246" s="14"/>
      <c r="C246" s="226"/>
      <c r="D246" s="226"/>
      <c r="E246" s="226"/>
      <c r="F246" s="13"/>
    </row>
    <row r="247" spans="1:6">
      <c r="A247" s="38"/>
      <c r="B247" s="14"/>
      <c r="C247" s="226"/>
      <c r="D247" s="226"/>
      <c r="E247" s="226"/>
      <c r="F247" s="13"/>
    </row>
    <row r="248" spans="1:6">
      <c r="A248" s="38"/>
      <c r="B248" s="14"/>
      <c r="C248" s="226"/>
      <c r="D248" s="226"/>
      <c r="E248" s="226"/>
      <c r="F248" s="13"/>
    </row>
    <row r="249" spans="1:6">
      <c r="A249" s="38"/>
      <c r="B249" s="14"/>
      <c r="C249" s="226"/>
      <c r="D249" s="226"/>
      <c r="E249" s="226"/>
      <c r="F249" s="13"/>
    </row>
    <row r="250" spans="1:6">
      <c r="A250" s="38"/>
      <c r="B250" s="14"/>
      <c r="C250" s="226"/>
      <c r="D250" s="226"/>
      <c r="E250" s="226"/>
      <c r="F250" s="13"/>
    </row>
    <row r="251" spans="1:6">
      <c r="A251" s="38"/>
      <c r="B251" s="14"/>
      <c r="C251" s="226"/>
      <c r="D251" s="226"/>
      <c r="E251" s="226"/>
      <c r="F251" s="13"/>
    </row>
    <row r="252" spans="1:6">
      <c r="A252" s="38"/>
      <c r="B252" s="14"/>
      <c r="C252" s="226"/>
      <c r="D252" s="226"/>
      <c r="E252" s="226"/>
      <c r="F252" s="13"/>
    </row>
    <row r="253" spans="1:6">
      <c r="A253" s="38"/>
      <c r="B253" s="14"/>
      <c r="C253" s="226"/>
      <c r="D253" s="226"/>
      <c r="E253" s="226"/>
      <c r="F253" s="13"/>
    </row>
    <row r="254" spans="1:6">
      <c r="A254" s="38"/>
      <c r="B254" s="14"/>
      <c r="C254" s="226"/>
      <c r="D254" s="226"/>
      <c r="E254" s="226"/>
      <c r="F254" s="13"/>
    </row>
    <row r="255" spans="1:6">
      <c r="A255" s="38"/>
      <c r="B255" s="14"/>
      <c r="C255" s="226"/>
      <c r="D255" s="226"/>
      <c r="E255" s="226"/>
      <c r="F255" s="13"/>
    </row>
    <row r="256" spans="1:6">
      <c r="A256" s="38"/>
      <c r="B256" s="14"/>
      <c r="C256" s="226"/>
      <c r="D256" s="226"/>
      <c r="E256" s="226"/>
      <c r="F256" s="13"/>
    </row>
    <row r="257" spans="1:6">
      <c r="A257" s="38"/>
      <c r="B257" s="14"/>
      <c r="C257" s="226"/>
      <c r="D257" s="226"/>
      <c r="E257" s="226"/>
      <c r="F257" s="13"/>
    </row>
    <row r="258" spans="1:6">
      <c r="A258" s="38"/>
      <c r="B258" s="14"/>
      <c r="C258" s="226"/>
      <c r="D258" s="226"/>
      <c r="E258" s="226"/>
      <c r="F258" s="13"/>
    </row>
    <row r="259" spans="1:6">
      <c r="A259" s="38"/>
      <c r="B259" s="14"/>
      <c r="C259" s="226"/>
      <c r="D259" s="226"/>
      <c r="E259" s="226"/>
      <c r="F259" s="13"/>
    </row>
    <row r="260" spans="1:6">
      <c r="A260" s="38"/>
      <c r="B260" s="14"/>
      <c r="C260" s="226"/>
      <c r="D260" s="226"/>
      <c r="E260" s="226"/>
      <c r="F260" s="13"/>
    </row>
    <row r="261" spans="1:6">
      <c r="A261" s="38"/>
      <c r="B261" s="14"/>
      <c r="C261" s="226"/>
      <c r="D261" s="226"/>
      <c r="E261" s="226"/>
      <c r="F261" s="13"/>
    </row>
    <row r="262" spans="1:6">
      <c r="A262" s="38"/>
      <c r="B262" s="14"/>
      <c r="C262" s="226"/>
      <c r="D262" s="226"/>
      <c r="E262" s="226"/>
      <c r="F262" s="13"/>
    </row>
    <row r="263" spans="1:6">
      <c r="A263" s="38"/>
      <c r="B263" s="14"/>
      <c r="C263" s="226"/>
      <c r="D263" s="226"/>
      <c r="E263" s="226"/>
      <c r="F263" s="13"/>
    </row>
    <row r="264" spans="1:6">
      <c r="A264" s="38"/>
      <c r="B264" s="14"/>
      <c r="C264" s="226"/>
      <c r="D264" s="226"/>
      <c r="E264" s="226"/>
      <c r="F264" s="13"/>
    </row>
    <row r="265" spans="1:6">
      <c r="A265" s="38"/>
      <c r="B265" s="14"/>
      <c r="C265" s="226"/>
      <c r="D265" s="226"/>
      <c r="E265" s="226"/>
      <c r="F265" s="13"/>
    </row>
    <row r="266" spans="1:6">
      <c r="A266" s="38"/>
      <c r="B266" s="14"/>
      <c r="C266" s="226"/>
      <c r="D266" s="226"/>
      <c r="E266" s="226"/>
      <c r="F266" s="13"/>
    </row>
    <row r="267" spans="1:6">
      <c r="A267" s="38"/>
      <c r="B267" s="14"/>
      <c r="C267" s="226"/>
      <c r="D267" s="226"/>
      <c r="E267" s="226"/>
      <c r="F267" s="13"/>
    </row>
    <row r="268" spans="1:6">
      <c r="A268" s="38"/>
      <c r="B268" s="14"/>
      <c r="C268" s="226"/>
      <c r="D268" s="226"/>
      <c r="E268" s="226"/>
      <c r="F268" s="13"/>
    </row>
    <row r="269" spans="1:6">
      <c r="A269" s="38"/>
      <c r="B269" s="14"/>
      <c r="C269" s="226"/>
      <c r="D269" s="226"/>
      <c r="E269" s="226"/>
      <c r="F269" s="13"/>
    </row>
    <row r="270" spans="1:6">
      <c r="A270" s="38"/>
      <c r="B270" s="14"/>
      <c r="C270" s="226"/>
      <c r="D270" s="226"/>
      <c r="E270" s="226"/>
      <c r="F270" s="13"/>
    </row>
    <row r="271" spans="1:6">
      <c r="A271" s="38"/>
      <c r="B271" s="14"/>
      <c r="C271" s="226"/>
      <c r="D271" s="226"/>
      <c r="E271" s="226"/>
      <c r="F271" s="13"/>
    </row>
    <row r="272" spans="1:6">
      <c r="A272" s="38"/>
      <c r="B272" s="14"/>
      <c r="C272" s="226"/>
      <c r="D272" s="226"/>
      <c r="E272" s="226"/>
      <c r="F272" s="13"/>
    </row>
    <row r="273" spans="1:6">
      <c r="A273" s="38"/>
      <c r="B273" s="14"/>
      <c r="C273" s="226"/>
      <c r="D273" s="226"/>
      <c r="E273" s="226"/>
      <c r="F273" s="13"/>
    </row>
    <row r="274" spans="1:6">
      <c r="A274" s="38"/>
      <c r="B274" s="14"/>
      <c r="C274" s="226"/>
      <c r="D274" s="226"/>
      <c r="E274" s="226"/>
      <c r="F274" s="13"/>
    </row>
    <row r="275" spans="1:6">
      <c r="A275" s="38"/>
      <c r="B275" s="14"/>
      <c r="C275" s="226"/>
      <c r="D275" s="226"/>
      <c r="E275" s="226"/>
      <c r="F275" s="13"/>
    </row>
    <row r="276" spans="1:6">
      <c r="A276" s="38"/>
      <c r="B276" s="14"/>
      <c r="C276" s="226"/>
      <c r="D276" s="226"/>
      <c r="E276" s="226"/>
      <c r="F276" s="13"/>
    </row>
    <row r="277" spans="1:6">
      <c r="A277" s="38"/>
      <c r="B277" s="14"/>
      <c r="C277" s="226"/>
      <c r="D277" s="226"/>
      <c r="E277" s="226"/>
      <c r="F277" s="13"/>
    </row>
    <row r="278" spans="1:6">
      <c r="A278" s="38"/>
      <c r="B278" s="14"/>
      <c r="C278" s="226"/>
      <c r="D278" s="226"/>
      <c r="E278" s="226"/>
      <c r="F278" s="13"/>
    </row>
    <row r="279" spans="1:6">
      <c r="A279" s="38"/>
      <c r="B279" s="14"/>
      <c r="C279" s="226"/>
      <c r="D279" s="226"/>
      <c r="E279" s="226"/>
      <c r="F279" s="13"/>
    </row>
    <row r="280" spans="1:6">
      <c r="A280" s="38"/>
      <c r="B280" s="14"/>
      <c r="C280" s="226"/>
      <c r="D280" s="226"/>
      <c r="E280" s="226"/>
      <c r="F280" s="13"/>
    </row>
    <row r="281" spans="1:6">
      <c r="A281" s="38"/>
      <c r="B281" s="14"/>
      <c r="C281" s="226"/>
      <c r="D281" s="226"/>
      <c r="E281" s="226"/>
      <c r="F281" s="13"/>
    </row>
    <row r="282" spans="1:6">
      <c r="A282" s="38"/>
      <c r="B282" s="14"/>
      <c r="C282" s="226"/>
      <c r="D282" s="226"/>
      <c r="E282" s="226"/>
      <c r="F282" s="13"/>
    </row>
    <row r="283" spans="1:6">
      <c r="A283" s="38"/>
      <c r="B283" s="14"/>
      <c r="C283" s="226"/>
      <c r="D283" s="226"/>
      <c r="E283" s="226"/>
      <c r="F283" s="13"/>
    </row>
    <row r="284" spans="1:6">
      <c r="A284" s="38"/>
      <c r="B284" s="14"/>
      <c r="C284" s="226"/>
      <c r="D284" s="226"/>
      <c r="E284" s="226"/>
      <c r="F284" s="13"/>
    </row>
    <row r="285" spans="1:6">
      <c r="A285" s="38"/>
      <c r="B285" s="14"/>
      <c r="C285" s="226"/>
      <c r="D285" s="226"/>
      <c r="E285" s="226"/>
      <c r="F285" s="13"/>
    </row>
    <row r="286" spans="1:6">
      <c r="A286" s="38"/>
      <c r="B286" s="14"/>
      <c r="C286" s="226"/>
      <c r="D286" s="226"/>
      <c r="E286" s="226"/>
      <c r="F286" s="13"/>
    </row>
    <row r="287" spans="1:6">
      <c r="A287" s="38"/>
      <c r="B287" s="14"/>
      <c r="C287" s="226"/>
      <c r="D287" s="226"/>
      <c r="E287" s="226"/>
      <c r="F287" s="13"/>
    </row>
    <row r="288" spans="1:6">
      <c r="A288" s="38"/>
      <c r="B288" s="14"/>
      <c r="C288" s="226"/>
      <c r="D288" s="226"/>
      <c r="E288" s="226"/>
      <c r="F288" s="13"/>
    </row>
    <row r="289" spans="1:6">
      <c r="A289" s="38"/>
      <c r="B289" s="14"/>
      <c r="C289" s="226"/>
      <c r="D289" s="226"/>
      <c r="E289" s="226"/>
      <c r="F289" s="13"/>
    </row>
    <row r="290" spans="1:6">
      <c r="A290" s="38"/>
      <c r="B290" s="14"/>
      <c r="C290" s="226"/>
      <c r="D290" s="226"/>
      <c r="E290" s="226"/>
      <c r="F290" s="13"/>
    </row>
    <row r="291" spans="1:6">
      <c r="A291" s="38"/>
      <c r="B291" s="14"/>
      <c r="C291" s="226"/>
      <c r="D291" s="226"/>
      <c r="E291" s="226"/>
      <c r="F291" s="13"/>
    </row>
    <row r="292" spans="1:6">
      <c r="A292" s="38"/>
      <c r="B292" s="14"/>
      <c r="C292" s="226"/>
      <c r="D292" s="226"/>
      <c r="E292" s="226"/>
      <c r="F292" s="13"/>
    </row>
    <row r="293" spans="1:6">
      <c r="A293" s="38"/>
      <c r="B293" s="14"/>
      <c r="C293" s="226"/>
      <c r="D293" s="226"/>
      <c r="E293" s="226"/>
      <c r="F293" s="13"/>
    </row>
    <row r="294" spans="1:6">
      <c r="A294" s="38"/>
      <c r="B294" s="14"/>
      <c r="C294" s="226"/>
      <c r="D294" s="226"/>
      <c r="E294" s="226"/>
      <c r="F294" s="13"/>
    </row>
    <row r="295" spans="1:6">
      <c r="A295" s="38"/>
      <c r="B295" s="14"/>
      <c r="C295" s="226"/>
      <c r="D295" s="226"/>
      <c r="E295" s="226"/>
      <c r="F295" s="13"/>
    </row>
    <row r="296" spans="1:6">
      <c r="A296" s="38"/>
      <c r="B296" s="14"/>
      <c r="C296" s="226"/>
      <c r="D296" s="226"/>
      <c r="E296" s="226"/>
      <c r="F296" s="13"/>
    </row>
    <row r="297" spans="1:6">
      <c r="A297" s="38"/>
      <c r="B297" s="14"/>
      <c r="C297" s="226"/>
      <c r="D297" s="226"/>
      <c r="E297" s="226"/>
      <c r="F297" s="13"/>
    </row>
    <row r="298" spans="1:6">
      <c r="A298" s="38"/>
      <c r="B298" s="14"/>
      <c r="C298" s="226"/>
      <c r="D298" s="226"/>
      <c r="E298" s="226"/>
      <c r="F298" s="13"/>
    </row>
    <row r="299" spans="1:6">
      <c r="A299" s="38"/>
      <c r="B299" s="14"/>
      <c r="C299" s="226"/>
      <c r="D299" s="226"/>
      <c r="E299" s="226"/>
      <c r="F299" s="13"/>
    </row>
    <row r="300" spans="1:6">
      <c r="A300" s="38"/>
      <c r="B300" s="14"/>
      <c r="C300" s="226"/>
      <c r="D300" s="226"/>
      <c r="E300" s="226"/>
      <c r="F300" s="13"/>
    </row>
    <row r="301" spans="1:6">
      <c r="A301" s="38"/>
      <c r="B301" s="14"/>
      <c r="C301" s="226"/>
      <c r="D301" s="226"/>
      <c r="E301" s="226"/>
      <c r="F301" s="13"/>
    </row>
    <row r="302" spans="1:6">
      <c r="A302" s="38"/>
      <c r="B302" s="14"/>
      <c r="C302" s="226"/>
      <c r="D302" s="226"/>
      <c r="E302" s="226"/>
      <c r="F302" s="13"/>
    </row>
    <row r="303" spans="1:6">
      <c r="A303" s="38"/>
      <c r="B303" s="14"/>
      <c r="C303" s="226"/>
      <c r="D303" s="226"/>
      <c r="E303" s="226"/>
      <c r="F303" s="13"/>
    </row>
    <row r="304" spans="1:6">
      <c r="A304" s="38"/>
      <c r="B304" s="14"/>
      <c r="C304" s="226"/>
      <c r="D304" s="226"/>
      <c r="E304" s="226"/>
      <c r="F304" s="13"/>
    </row>
    <row r="305" spans="1:6">
      <c r="A305" s="38"/>
      <c r="B305" s="14"/>
      <c r="C305" s="226"/>
      <c r="D305" s="226"/>
      <c r="E305" s="226"/>
      <c r="F305" s="13"/>
    </row>
    <row r="306" spans="1:6">
      <c r="A306" s="38"/>
      <c r="B306" s="14"/>
      <c r="C306" s="226"/>
      <c r="D306" s="226"/>
      <c r="E306" s="226"/>
      <c r="F306" s="13"/>
    </row>
    <row r="307" spans="1:6">
      <c r="A307" s="38"/>
      <c r="B307" s="14"/>
      <c r="C307" s="226"/>
      <c r="D307" s="226"/>
      <c r="E307" s="226"/>
      <c r="F307" s="13"/>
    </row>
    <row r="308" spans="1:6">
      <c r="A308" s="38"/>
      <c r="B308" s="14"/>
      <c r="C308" s="226"/>
      <c r="D308" s="226"/>
      <c r="E308" s="226"/>
      <c r="F308" s="13"/>
    </row>
    <row r="309" spans="1:6">
      <c r="A309" s="38"/>
      <c r="B309" s="14"/>
      <c r="C309" s="226"/>
      <c r="D309" s="226"/>
      <c r="E309" s="226"/>
      <c r="F309" s="13"/>
    </row>
    <row r="310" spans="1:6">
      <c r="A310" s="38"/>
      <c r="B310" s="14"/>
      <c r="C310" s="226"/>
      <c r="D310" s="226"/>
      <c r="E310" s="226"/>
      <c r="F310" s="13"/>
    </row>
    <row r="311" spans="1:6">
      <c r="A311" s="38"/>
      <c r="B311" s="14"/>
      <c r="C311" s="226"/>
      <c r="D311" s="226"/>
      <c r="E311" s="226"/>
      <c r="F311" s="13"/>
    </row>
    <row r="312" spans="1:6">
      <c r="A312" s="38"/>
      <c r="B312" s="14"/>
      <c r="C312" s="226"/>
      <c r="D312" s="226"/>
      <c r="E312" s="226"/>
      <c r="F312" s="13"/>
    </row>
    <row r="313" spans="1:6">
      <c r="A313" s="38"/>
      <c r="B313" s="14"/>
      <c r="C313" s="226"/>
      <c r="D313" s="226"/>
      <c r="E313" s="226"/>
      <c r="F313" s="13"/>
    </row>
    <row r="314" spans="1:6">
      <c r="A314" s="38"/>
      <c r="B314" s="14"/>
      <c r="C314" s="226"/>
      <c r="D314" s="226"/>
      <c r="E314" s="226"/>
      <c r="F314" s="13"/>
    </row>
    <row r="315" spans="1:6">
      <c r="A315" s="38"/>
      <c r="B315" s="14"/>
      <c r="C315" s="226"/>
      <c r="D315" s="226"/>
      <c r="E315" s="226"/>
      <c r="F315" s="13"/>
    </row>
    <row r="316" spans="1:6">
      <c r="A316" s="38"/>
      <c r="B316" s="14"/>
      <c r="C316" s="226"/>
      <c r="D316" s="226"/>
      <c r="E316" s="226"/>
      <c r="F316" s="13"/>
    </row>
    <row r="317" spans="1:6">
      <c r="A317" s="38"/>
      <c r="B317" s="14"/>
      <c r="C317" s="226"/>
      <c r="D317" s="226"/>
      <c r="E317" s="226"/>
      <c r="F317" s="13"/>
    </row>
    <row r="318" spans="1:6">
      <c r="A318" s="38"/>
      <c r="B318" s="14"/>
      <c r="C318" s="226"/>
      <c r="D318" s="226"/>
      <c r="E318" s="226"/>
      <c r="F318" s="13"/>
    </row>
    <row r="319" spans="1:6">
      <c r="A319" s="38"/>
      <c r="B319" s="14"/>
      <c r="C319" s="226"/>
      <c r="D319" s="226"/>
      <c r="E319" s="226"/>
      <c r="F319" s="13"/>
    </row>
    <row r="320" spans="1:6">
      <c r="A320" s="38"/>
      <c r="B320" s="14"/>
      <c r="C320" s="226"/>
      <c r="D320" s="226"/>
      <c r="E320" s="226"/>
      <c r="F320" s="13"/>
    </row>
    <row r="321" spans="1:6">
      <c r="A321" s="38"/>
      <c r="B321" s="14"/>
      <c r="C321" s="226"/>
      <c r="D321" s="226"/>
      <c r="E321" s="226"/>
      <c r="F321" s="13"/>
    </row>
    <row r="322" spans="1:6">
      <c r="A322" s="38"/>
      <c r="B322" s="14"/>
      <c r="C322" s="226"/>
      <c r="D322" s="226"/>
      <c r="E322" s="226"/>
      <c r="F322" s="13"/>
    </row>
    <row r="323" spans="1:6">
      <c r="A323" s="38"/>
      <c r="B323" s="14"/>
      <c r="C323" s="226"/>
      <c r="D323" s="226"/>
      <c r="E323" s="226"/>
      <c r="F323" s="13"/>
    </row>
    <row r="324" spans="1:6">
      <c r="A324" s="38"/>
      <c r="B324" s="14"/>
      <c r="C324" s="226"/>
      <c r="D324" s="226"/>
      <c r="E324" s="226"/>
      <c r="F324" s="13"/>
    </row>
    <row r="325" spans="1:6">
      <c r="A325" s="38"/>
      <c r="B325" s="14"/>
      <c r="C325" s="226"/>
      <c r="D325" s="226"/>
      <c r="E325" s="226"/>
      <c r="F325" s="13"/>
    </row>
    <row r="326" spans="1:6">
      <c r="A326" s="38"/>
      <c r="B326" s="14"/>
      <c r="C326" s="226"/>
      <c r="D326" s="226"/>
      <c r="E326" s="226"/>
      <c r="F326" s="13"/>
    </row>
    <row r="327" spans="1:6">
      <c r="A327" s="38"/>
      <c r="B327" s="14"/>
      <c r="C327" s="226"/>
      <c r="D327" s="226"/>
      <c r="E327" s="226"/>
      <c r="F327" s="13"/>
    </row>
    <row r="328" spans="1:6">
      <c r="A328" s="38"/>
      <c r="B328" s="14"/>
      <c r="C328" s="226"/>
      <c r="D328" s="226"/>
      <c r="E328" s="226"/>
      <c r="F328" s="13"/>
    </row>
    <row r="329" spans="1:6">
      <c r="A329" s="38"/>
      <c r="B329" s="14"/>
      <c r="C329" s="226"/>
      <c r="D329" s="226"/>
      <c r="E329" s="226"/>
      <c r="F329" s="13"/>
    </row>
    <row r="330" spans="1:6">
      <c r="A330" s="38"/>
      <c r="B330" s="14"/>
      <c r="C330" s="226"/>
      <c r="D330" s="226"/>
      <c r="E330" s="226"/>
      <c r="F330" s="13"/>
    </row>
    <row r="331" spans="1:6">
      <c r="A331" s="38"/>
      <c r="B331" s="14"/>
      <c r="C331" s="226"/>
      <c r="D331" s="226"/>
      <c r="E331" s="226"/>
      <c r="F331" s="13"/>
    </row>
    <row r="332" spans="1:6">
      <c r="A332" s="38"/>
      <c r="B332" s="14"/>
      <c r="C332" s="226"/>
      <c r="D332" s="226"/>
      <c r="E332" s="226"/>
      <c r="F332" s="13"/>
    </row>
    <row r="333" spans="1:6">
      <c r="A333" s="38"/>
      <c r="B333" s="14"/>
      <c r="C333" s="226"/>
      <c r="D333" s="226"/>
      <c r="E333" s="226"/>
      <c r="F333" s="13"/>
    </row>
    <row r="334" spans="1:6">
      <c r="A334" s="38"/>
      <c r="B334" s="14"/>
      <c r="C334" s="226"/>
      <c r="D334" s="226"/>
      <c r="E334" s="226"/>
      <c r="F334" s="13"/>
    </row>
    <row r="335" spans="1:6">
      <c r="A335" s="38"/>
      <c r="B335" s="14"/>
      <c r="C335" s="226"/>
      <c r="D335" s="226"/>
      <c r="E335" s="226"/>
      <c r="F335" s="13"/>
    </row>
    <row r="336" spans="1:6">
      <c r="A336" s="38"/>
      <c r="B336" s="14"/>
      <c r="C336" s="226"/>
      <c r="D336" s="226"/>
      <c r="E336" s="226"/>
      <c r="F336" s="13"/>
    </row>
    <row r="337" spans="1:6">
      <c r="A337" s="38"/>
      <c r="B337" s="14"/>
      <c r="C337" s="226"/>
      <c r="D337" s="226"/>
      <c r="E337" s="226"/>
      <c r="F337" s="13"/>
    </row>
    <row r="338" spans="1:6">
      <c r="A338" s="38"/>
      <c r="B338" s="14"/>
      <c r="C338" s="226"/>
      <c r="D338" s="226"/>
      <c r="E338" s="226"/>
      <c r="F338" s="13"/>
    </row>
    <row r="339" spans="1:6">
      <c r="A339" s="38"/>
      <c r="B339" s="14"/>
      <c r="C339" s="226"/>
      <c r="D339" s="226"/>
      <c r="E339" s="226"/>
      <c r="F339" s="13"/>
    </row>
    <row r="340" spans="1:6">
      <c r="A340" s="38"/>
      <c r="B340" s="14"/>
      <c r="C340" s="226"/>
      <c r="D340" s="226"/>
      <c r="E340" s="226"/>
      <c r="F340" s="13"/>
    </row>
    <row r="341" spans="1:6">
      <c r="A341" s="38"/>
      <c r="B341" s="14"/>
      <c r="C341" s="226"/>
      <c r="D341" s="226"/>
      <c r="E341" s="226"/>
      <c r="F341" s="13"/>
    </row>
    <row r="342" spans="1:6">
      <c r="A342" s="38"/>
      <c r="B342" s="14"/>
      <c r="C342" s="226"/>
      <c r="D342" s="226"/>
      <c r="E342" s="226"/>
      <c r="F342" s="13"/>
    </row>
    <row r="343" spans="1:6">
      <c r="A343" s="38"/>
      <c r="B343" s="14"/>
      <c r="C343" s="226"/>
      <c r="D343" s="226"/>
      <c r="E343" s="226"/>
      <c r="F343" s="13"/>
    </row>
    <row r="344" spans="1:6">
      <c r="A344" s="38"/>
      <c r="B344" s="14"/>
      <c r="C344" s="226"/>
      <c r="D344" s="226"/>
      <c r="E344" s="226"/>
      <c r="F344" s="13"/>
    </row>
    <row r="345" spans="1:6">
      <c r="A345" s="38"/>
      <c r="B345" s="14"/>
      <c r="C345" s="226"/>
      <c r="D345" s="226"/>
      <c r="E345" s="226"/>
      <c r="F345" s="13"/>
    </row>
    <row r="346" spans="1:6">
      <c r="A346" s="38"/>
      <c r="B346" s="14"/>
      <c r="C346" s="226"/>
      <c r="D346" s="226"/>
      <c r="E346" s="226"/>
      <c r="F346" s="13"/>
    </row>
    <row r="347" spans="1:6">
      <c r="A347" s="38"/>
      <c r="B347" s="14"/>
      <c r="C347" s="226"/>
      <c r="D347" s="226"/>
      <c r="E347" s="226"/>
      <c r="F347" s="13"/>
    </row>
    <row r="348" spans="1:6">
      <c r="A348" s="38"/>
      <c r="B348" s="14"/>
      <c r="C348" s="226"/>
      <c r="D348" s="226"/>
      <c r="E348" s="226"/>
      <c r="F348" s="13"/>
    </row>
    <row r="349" spans="1:6">
      <c r="A349" s="38"/>
      <c r="B349" s="14"/>
      <c r="C349" s="226"/>
      <c r="D349" s="226"/>
      <c r="E349" s="226"/>
      <c r="F349" s="13"/>
    </row>
    <row r="350" spans="1:6">
      <c r="A350" s="38"/>
      <c r="B350" s="14"/>
      <c r="C350" s="226"/>
      <c r="D350" s="226"/>
      <c r="E350" s="226"/>
      <c r="F350" s="13"/>
    </row>
    <row r="351" spans="1:6">
      <c r="A351" s="38"/>
      <c r="B351" s="14"/>
      <c r="C351" s="226"/>
      <c r="D351" s="226"/>
      <c r="E351" s="226"/>
      <c r="F351" s="13"/>
    </row>
    <row r="352" spans="1:6">
      <c r="A352" s="38"/>
      <c r="B352" s="14"/>
      <c r="C352" s="226"/>
      <c r="D352" s="226"/>
      <c r="E352" s="226"/>
      <c r="F352" s="13"/>
    </row>
    <row r="353" spans="1:6">
      <c r="A353" s="38"/>
      <c r="B353" s="14"/>
      <c r="C353" s="226"/>
      <c r="D353" s="226"/>
      <c r="E353" s="226"/>
      <c r="F353" s="13"/>
    </row>
    <row r="354" spans="1:6">
      <c r="A354" s="38"/>
      <c r="B354" s="14"/>
      <c r="C354" s="226"/>
      <c r="D354" s="226"/>
      <c r="E354" s="226"/>
      <c r="F354" s="13"/>
    </row>
    <row r="355" spans="1:6">
      <c r="A355" s="38"/>
      <c r="B355" s="14"/>
      <c r="C355" s="226"/>
      <c r="D355" s="226"/>
      <c r="E355" s="226"/>
      <c r="F355" s="13"/>
    </row>
    <row r="356" spans="1:6">
      <c r="A356" s="38"/>
      <c r="B356" s="14"/>
      <c r="C356" s="226"/>
      <c r="D356" s="226"/>
      <c r="E356" s="226"/>
      <c r="F356" s="13"/>
    </row>
    <row r="357" spans="1:6">
      <c r="A357" s="38"/>
      <c r="B357" s="14"/>
      <c r="C357" s="226"/>
      <c r="D357" s="226"/>
      <c r="E357" s="226"/>
      <c r="F357" s="13"/>
    </row>
    <row r="358" spans="1:6">
      <c r="A358" s="38"/>
      <c r="B358" s="14"/>
      <c r="C358" s="226"/>
      <c r="D358" s="226"/>
      <c r="E358" s="226"/>
      <c r="F358" s="13"/>
    </row>
    <row r="359" spans="1:6">
      <c r="A359" s="38"/>
      <c r="B359" s="14"/>
      <c r="C359" s="226"/>
      <c r="D359" s="226"/>
      <c r="E359" s="226"/>
      <c r="F359" s="13"/>
    </row>
    <row r="360" spans="1:6">
      <c r="A360" s="38"/>
      <c r="B360" s="14"/>
      <c r="C360" s="226"/>
      <c r="D360" s="226"/>
      <c r="E360" s="226"/>
      <c r="F360" s="13"/>
    </row>
    <row r="361" spans="1:6">
      <c r="A361" s="38"/>
      <c r="B361" s="14"/>
      <c r="C361" s="226"/>
      <c r="D361" s="226"/>
      <c r="E361" s="226"/>
      <c r="F361" s="13"/>
    </row>
    <row r="362" spans="1:6">
      <c r="A362" s="38"/>
      <c r="B362" s="14"/>
      <c r="C362" s="226"/>
      <c r="D362" s="226"/>
      <c r="E362" s="226"/>
      <c r="F362" s="13"/>
    </row>
    <row r="363" spans="1:6">
      <c r="A363" s="38"/>
      <c r="B363" s="14"/>
      <c r="C363" s="226"/>
      <c r="D363" s="226"/>
      <c r="E363" s="226"/>
      <c r="F363" s="13"/>
    </row>
    <row r="364" spans="1:6">
      <c r="A364" s="38"/>
      <c r="B364" s="14"/>
      <c r="C364" s="226"/>
      <c r="D364" s="226"/>
      <c r="E364" s="226"/>
      <c r="F364" s="13"/>
    </row>
    <row r="365" spans="1:6">
      <c r="A365" s="38"/>
      <c r="B365" s="14"/>
      <c r="C365" s="226"/>
      <c r="D365" s="226"/>
      <c r="E365" s="226"/>
      <c r="F365" s="13"/>
    </row>
    <row r="366" spans="1:6">
      <c r="A366" s="38"/>
      <c r="B366" s="14"/>
      <c r="C366" s="226"/>
      <c r="D366" s="226"/>
      <c r="E366" s="226"/>
      <c r="F366" s="13"/>
    </row>
    <row r="367" spans="1:6">
      <c r="A367" s="38"/>
      <c r="B367" s="14"/>
      <c r="C367" s="226"/>
      <c r="D367" s="226"/>
      <c r="E367" s="226"/>
      <c r="F367" s="13"/>
    </row>
    <row r="368" spans="1:6">
      <c r="A368" s="38"/>
      <c r="B368" s="14"/>
      <c r="C368" s="226"/>
      <c r="D368" s="226"/>
      <c r="E368" s="226"/>
      <c r="F368" s="13"/>
    </row>
    <row r="369" spans="1:6">
      <c r="A369" s="38"/>
      <c r="B369" s="14"/>
      <c r="C369" s="226"/>
      <c r="D369" s="226"/>
      <c r="E369" s="226"/>
      <c r="F369" s="13"/>
    </row>
    <row r="370" spans="1:6">
      <c r="A370" s="38"/>
      <c r="B370" s="14"/>
      <c r="C370" s="226"/>
      <c r="D370" s="226"/>
      <c r="E370" s="226"/>
      <c r="F370" s="13"/>
    </row>
    <row r="371" spans="1:6">
      <c r="A371" s="38"/>
      <c r="B371" s="14"/>
      <c r="C371" s="226"/>
      <c r="D371" s="226"/>
      <c r="E371" s="226"/>
      <c r="F371" s="13"/>
    </row>
    <row r="372" spans="1:6">
      <c r="A372" s="38"/>
      <c r="B372" s="14"/>
      <c r="C372" s="226"/>
      <c r="D372" s="226"/>
      <c r="E372" s="226"/>
      <c r="F372" s="13"/>
    </row>
    <row r="373" spans="1:6">
      <c r="A373" s="38"/>
      <c r="B373" s="14"/>
      <c r="C373" s="226"/>
      <c r="D373" s="226"/>
      <c r="E373" s="226"/>
      <c r="F373" s="13"/>
    </row>
    <row r="374" spans="1:6">
      <c r="A374" s="38"/>
      <c r="B374" s="14"/>
      <c r="C374" s="226"/>
      <c r="D374" s="226"/>
      <c r="E374" s="226"/>
      <c r="F374" s="13"/>
    </row>
    <row r="375" spans="1:6">
      <c r="A375" s="38"/>
      <c r="B375" s="14"/>
      <c r="C375" s="226"/>
      <c r="D375" s="226"/>
      <c r="E375" s="226"/>
      <c r="F375" s="13"/>
    </row>
    <row r="376" spans="1:6">
      <c r="A376" s="38"/>
      <c r="B376" s="14"/>
      <c r="C376" s="226"/>
      <c r="D376" s="226"/>
      <c r="E376" s="226"/>
      <c r="F376" s="13"/>
    </row>
    <row r="377" spans="1:6">
      <c r="A377" s="38"/>
      <c r="B377" s="14"/>
      <c r="C377" s="226"/>
      <c r="D377" s="226"/>
      <c r="E377" s="226"/>
      <c r="F377" s="13"/>
    </row>
    <row r="378" spans="1:6">
      <c r="A378" s="38"/>
      <c r="B378" s="14"/>
      <c r="C378" s="226"/>
      <c r="D378" s="226"/>
      <c r="E378" s="226"/>
      <c r="F378" s="13"/>
    </row>
    <row r="379" spans="1:6">
      <c r="A379" s="38"/>
      <c r="B379" s="14"/>
      <c r="C379" s="226"/>
      <c r="D379" s="226"/>
      <c r="E379" s="226"/>
      <c r="F379" s="13"/>
    </row>
    <row r="380" spans="1:6">
      <c r="A380" s="38"/>
      <c r="B380" s="14"/>
      <c r="C380" s="226"/>
      <c r="D380" s="226"/>
      <c r="E380" s="226"/>
      <c r="F380" s="13"/>
    </row>
    <row r="381" spans="1:6">
      <c r="A381" s="38"/>
      <c r="B381" s="14"/>
      <c r="C381" s="226"/>
      <c r="D381" s="226"/>
      <c r="E381" s="226"/>
      <c r="F381" s="13"/>
    </row>
    <row r="382" spans="1:6">
      <c r="A382" s="38"/>
      <c r="B382" s="14"/>
      <c r="C382" s="226"/>
      <c r="D382" s="226"/>
      <c r="E382" s="226"/>
      <c r="F382" s="13"/>
    </row>
    <row r="383" spans="1:6">
      <c r="A383" s="38"/>
      <c r="B383" s="14"/>
      <c r="C383" s="226"/>
      <c r="D383" s="226"/>
      <c r="E383" s="226"/>
      <c r="F383" s="13"/>
    </row>
    <row r="384" spans="1:6">
      <c r="A384" s="38"/>
      <c r="B384" s="14"/>
      <c r="C384" s="226"/>
      <c r="D384" s="226"/>
      <c r="E384" s="226"/>
      <c r="F384" s="13"/>
    </row>
    <row r="385" spans="1:6">
      <c r="A385" s="38"/>
      <c r="B385" s="14"/>
      <c r="C385" s="226"/>
      <c r="D385" s="226"/>
      <c r="E385" s="226"/>
      <c r="F385" s="13"/>
    </row>
    <row r="386" spans="1:6">
      <c r="A386" s="38"/>
      <c r="B386" s="14"/>
      <c r="C386" s="226"/>
      <c r="D386" s="226"/>
      <c r="E386" s="226"/>
      <c r="F386" s="13"/>
    </row>
    <row r="387" spans="1:6">
      <c r="A387" s="38"/>
      <c r="B387" s="14"/>
      <c r="C387" s="226"/>
      <c r="D387" s="226"/>
      <c r="E387" s="226"/>
      <c r="F387" s="13"/>
    </row>
    <row r="388" spans="1:6">
      <c r="A388" s="38"/>
      <c r="B388" s="14"/>
      <c r="C388" s="226"/>
      <c r="D388" s="226"/>
      <c r="E388" s="226"/>
      <c r="F388" s="13"/>
    </row>
    <row r="389" spans="1:6">
      <c r="A389" s="38"/>
      <c r="B389" s="14"/>
      <c r="C389" s="226"/>
      <c r="D389" s="226"/>
      <c r="E389" s="226"/>
      <c r="F389" s="13"/>
    </row>
    <row r="390" spans="1:6">
      <c r="A390" s="38"/>
      <c r="B390" s="14"/>
      <c r="C390" s="226"/>
      <c r="D390" s="226"/>
      <c r="E390" s="226"/>
      <c r="F390" s="13"/>
    </row>
    <row r="391" spans="1:6">
      <c r="A391" s="38"/>
      <c r="B391" s="14"/>
      <c r="C391" s="226"/>
      <c r="D391" s="226"/>
      <c r="E391" s="226"/>
      <c r="F391" s="13"/>
    </row>
    <row r="392" spans="1:6">
      <c r="A392" s="38"/>
      <c r="B392" s="14"/>
      <c r="C392" s="226"/>
      <c r="D392" s="226"/>
      <c r="E392" s="226"/>
      <c r="F392" s="13"/>
    </row>
    <row r="393" spans="1:6">
      <c r="A393" s="38"/>
      <c r="B393" s="14"/>
      <c r="C393" s="226"/>
      <c r="D393" s="226"/>
      <c r="E393" s="226"/>
      <c r="F393" s="13"/>
    </row>
    <row r="394" spans="1:6">
      <c r="A394" s="38"/>
      <c r="B394" s="14"/>
      <c r="C394" s="226"/>
      <c r="D394" s="226"/>
      <c r="E394" s="226"/>
      <c r="F394" s="13"/>
    </row>
    <row r="395" spans="1:6">
      <c r="A395" s="38"/>
      <c r="B395" s="14"/>
      <c r="C395" s="226"/>
      <c r="D395" s="226"/>
      <c r="E395" s="226"/>
      <c r="F395" s="13"/>
    </row>
    <row r="396" spans="1:6">
      <c r="A396" s="38"/>
      <c r="B396" s="14"/>
      <c r="C396" s="226"/>
      <c r="D396" s="226"/>
      <c r="E396" s="226"/>
      <c r="F396" s="13"/>
    </row>
    <row r="397" spans="1:6">
      <c r="A397" s="38"/>
      <c r="B397" s="14"/>
      <c r="C397" s="226"/>
      <c r="D397" s="226"/>
      <c r="E397" s="226"/>
      <c r="F397" s="13"/>
    </row>
    <row r="398" spans="1:6">
      <c r="A398" s="38"/>
      <c r="B398" s="14"/>
      <c r="C398" s="226"/>
      <c r="D398" s="226"/>
      <c r="E398" s="226"/>
      <c r="F398" s="13"/>
    </row>
    <row r="399" spans="1:6">
      <c r="A399" s="38"/>
      <c r="B399" s="14"/>
      <c r="C399" s="226"/>
      <c r="D399" s="226"/>
      <c r="E399" s="226"/>
      <c r="F399" s="13"/>
    </row>
    <row r="400" spans="1:6">
      <c r="A400" s="38"/>
      <c r="B400" s="14"/>
      <c r="C400" s="226"/>
      <c r="D400" s="226"/>
      <c r="E400" s="226"/>
      <c r="F400" s="13"/>
    </row>
    <row r="401" spans="1:6">
      <c r="A401" s="38"/>
      <c r="B401" s="14"/>
      <c r="C401" s="226"/>
      <c r="D401" s="226"/>
      <c r="E401" s="226"/>
      <c r="F401" s="13"/>
    </row>
    <row r="402" spans="1:6">
      <c r="A402" s="38"/>
      <c r="B402" s="14"/>
      <c r="C402" s="226"/>
      <c r="D402" s="226"/>
      <c r="E402" s="226"/>
      <c r="F402" s="13"/>
    </row>
    <row r="403" spans="1:6">
      <c r="A403" s="38"/>
      <c r="B403" s="14"/>
      <c r="C403" s="226"/>
      <c r="D403" s="226"/>
      <c r="E403" s="226"/>
      <c r="F403" s="13"/>
    </row>
    <row r="404" spans="1:6">
      <c r="A404" s="38"/>
      <c r="B404" s="14"/>
      <c r="C404" s="226"/>
      <c r="D404" s="226"/>
      <c r="E404" s="226"/>
      <c r="F404" s="13"/>
    </row>
    <row r="405" spans="1:6">
      <c r="A405" s="38"/>
      <c r="B405" s="14"/>
      <c r="C405" s="226"/>
      <c r="D405" s="226"/>
      <c r="E405" s="226"/>
      <c r="F405" s="13"/>
    </row>
    <row r="406" spans="1:6">
      <c r="A406" s="38"/>
      <c r="B406" s="14"/>
      <c r="C406" s="226"/>
      <c r="D406" s="226"/>
      <c r="E406" s="226"/>
      <c r="F406" s="13"/>
    </row>
    <row r="407" spans="1:6">
      <c r="A407" s="38"/>
      <c r="B407" s="14"/>
      <c r="C407" s="226"/>
      <c r="D407" s="226"/>
      <c r="E407" s="226"/>
      <c r="F407" s="13"/>
    </row>
    <row r="408" spans="1:6">
      <c r="A408" s="38"/>
      <c r="B408" s="14"/>
      <c r="C408" s="226"/>
      <c r="D408" s="226"/>
      <c r="E408" s="226"/>
      <c r="F408" s="13"/>
    </row>
    <row r="409" spans="1:6">
      <c r="A409" s="38"/>
      <c r="B409" s="14"/>
      <c r="C409" s="226"/>
      <c r="D409" s="226"/>
      <c r="E409" s="226"/>
      <c r="F409" s="13"/>
    </row>
    <row r="410" spans="1:6">
      <c r="A410" s="38"/>
      <c r="B410" s="14"/>
      <c r="C410" s="226"/>
      <c r="D410" s="226"/>
      <c r="E410" s="226"/>
      <c r="F410" s="13"/>
    </row>
    <row r="411" spans="1:6">
      <c r="A411" s="38"/>
      <c r="B411" s="14"/>
      <c r="C411" s="226"/>
      <c r="D411" s="226"/>
      <c r="E411" s="226"/>
      <c r="F411" s="13"/>
    </row>
    <row r="412" spans="1:6">
      <c r="A412" s="38"/>
      <c r="B412" s="14"/>
      <c r="C412" s="226"/>
      <c r="D412" s="226"/>
      <c r="E412" s="226"/>
      <c r="F412" s="13"/>
    </row>
    <row r="413" spans="1:6">
      <c r="A413" s="38"/>
      <c r="B413" s="14"/>
      <c r="C413" s="226"/>
      <c r="D413" s="226"/>
      <c r="E413" s="226"/>
      <c r="F413" s="13"/>
    </row>
    <row r="414" spans="1:6">
      <c r="A414" s="38"/>
      <c r="B414" s="14"/>
      <c r="C414" s="226"/>
      <c r="D414" s="226"/>
      <c r="E414" s="226"/>
      <c r="F414" s="13"/>
    </row>
    <row r="415" spans="1:6">
      <c r="A415" s="38"/>
      <c r="B415" s="14"/>
      <c r="C415" s="226"/>
      <c r="D415" s="226"/>
      <c r="E415" s="226"/>
      <c r="F415" s="13"/>
    </row>
    <row r="416" spans="1:6">
      <c r="A416" s="38"/>
      <c r="B416" s="14"/>
      <c r="C416" s="226"/>
      <c r="D416" s="226"/>
      <c r="E416" s="226"/>
      <c r="F416" s="13"/>
    </row>
    <row r="417" spans="1:6">
      <c r="A417" s="38"/>
      <c r="B417" s="14"/>
      <c r="C417" s="226"/>
      <c r="D417" s="226"/>
      <c r="E417" s="226"/>
      <c r="F417" s="13"/>
    </row>
    <row r="418" spans="1:6">
      <c r="A418" s="38"/>
      <c r="B418" s="14"/>
      <c r="C418" s="226"/>
      <c r="D418" s="226"/>
      <c r="E418" s="226"/>
      <c r="F418" s="13"/>
    </row>
    <row r="419" spans="1:6">
      <c r="A419" s="38"/>
      <c r="B419" s="14"/>
      <c r="C419" s="226"/>
      <c r="D419" s="226"/>
      <c r="E419" s="226"/>
      <c r="F419" s="13"/>
    </row>
    <row r="420" spans="1:6">
      <c r="A420" s="38"/>
      <c r="B420" s="14"/>
      <c r="C420" s="226"/>
      <c r="D420" s="226"/>
      <c r="E420" s="226"/>
      <c r="F420" s="13"/>
    </row>
    <row r="421" spans="1:6">
      <c r="A421" s="38"/>
      <c r="B421" s="14"/>
      <c r="C421" s="226"/>
      <c r="D421" s="226"/>
      <c r="E421" s="226"/>
      <c r="F421" s="13"/>
    </row>
    <row r="422" spans="1:6">
      <c r="A422" s="38"/>
      <c r="B422" s="14"/>
      <c r="C422" s="226"/>
      <c r="D422" s="226"/>
      <c r="E422" s="226"/>
      <c r="F422" s="13"/>
    </row>
    <row r="423" spans="1:6">
      <c r="A423" s="38"/>
      <c r="B423" s="14"/>
      <c r="C423" s="226"/>
      <c r="D423" s="226"/>
      <c r="E423" s="226"/>
      <c r="F423" s="13"/>
    </row>
    <row r="424" spans="1:6">
      <c r="A424" s="38"/>
      <c r="B424" s="14"/>
      <c r="C424" s="226"/>
      <c r="D424" s="226"/>
      <c r="E424" s="226"/>
      <c r="F424" s="13"/>
    </row>
    <row r="425" spans="1:6">
      <c r="A425" s="38"/>
      <c r="B425" s="14"/>
      <c r="C425" s="226"/>
      <c r="D425" s="226"/>
      <c r="E425" s="226"/>
      <c r="F425" s="13"/>
    </row>
    <row r="426" spans="1:6">
      <c r="A426" s="38"/>
      <c r="B426" s="14"/>
      <c r="C426" s="226"/>
      <c r="D426" s="226"/>
      <c r="E426" s="226"/>
      <c r="F426" s="13"/>
    </row>
    <row r="427" spans="1:6">
      <c r="A427" s="38"/>
      <c r="B427" s="14"/>
      <c r="C427" s="226"/>
      <c r="D427" s="226"/>
      <c r="E427" s="226"/>
      <c r="F427" s="13"/>
    </row>
    <row r="428" spans="1:6">
      <c r="A428" s="38"/>
      <c r="B428" s="14"/>
      <c r="C428" s="226"/>
      <c r="D428" s="226"/>
      <c r="E428" s="226"/>
      <c r="F428" s="13"/>
    </row>
    <row r="429" spans="1:6">
      <c r="A429" s="38"/>
      <c r="B429" s="14"/>
      <c r="C429" s="226"/>
      <c r="D429" s="226"/>
      <c r="E429" s="226"/>
      <c r="F429" s="13"/>
    </row>
    <row r="430" spans="1:6">
      <c r="A430" s="38"/>
      <c r="B430" s="14"/>
      <c r="C430" s="226"/>
      <c r="D430" s="226"/>
      <c r="E430" s="226"/>
      <c r="F430" s="13"/>
    </row>
    <row r="431" spans="1:6">
      <c r="A431" s="38"/>
      <c r="B431" s="14"/>
      <c r="C431" s="226"/>
      <c r="D431" s="226"/>
      <c r="E431" s="226"/>
      <c r="F431" s="13"/>
    </row>
    <row r="432" spans="1:6">
      <c r="A432" s="38"/>
      <c r="B432" s="14"/>
      <c r="C432" s="226"/>
      <c r="D432" s="226"/>
      <c r="E432" s="226"/>
      <c r="F432" s="13"/>
    </row>
    <row r="433" spans="1:6">
      <c r="A433" s="38"/>
      <c r="B433" s="14"/>
      <c r="C433" s="226"/>
      <c r="D433" s="226"/>
      <c r="E433" s="226"/>
      <c r="F433" s="13"/>
    </row>
    <row r="434" spans="1:6">
      <c r="A434" s="38"/>
      <c r="B434" s="14"/>
      <c r="C434" s="226"/>
      <c r="D434" s="226"/>
      <c r="E434" s="226"/>
      <c r="F434" s="13"/>
    </row>
    <row r="435" spans="1:6">
      <c r="A435" s="38"/>
      <c r="B435" s="14"/>
      <c r="C435" s="226"/>
      <c r="D435" s="226"/>
      <c r="E435" s="226"/>
      <c r="F435" s="13"/>
    </row>
    <row r="436" spans="1:6">
      <c r="A436" s="38"/>
      <c r="B436" s="14"/>
      <c r="C436" s="226"/>
      <c r="D436" s="226"/>
      <c r="E436" s="226"/>
      <c r="F436" s="13"/>
    </row>
    <row r="437" spans="1:6">
      <c r="A437" s="38"/>
      <c r="B437" s="14"/>
      <c r="C437" s="226"/>
      <c r="D437" s="226"/>
      <c r="E437" s="226"/>
      <c r="F437" s="13"/>
    </row>
    <row r="438" spans="1:6">
      <c r="A438" s="38"/>
      <c r="B438" s="14"/>
      <c r="C438" s="226"/>
      <c r="D438" s="226"/>
      <c r="E438" s="226"/>
      <c r="F438" s="13"/>
    </row>
    <row r="439" spans="1:6">
      <c r="A439" s="38"/>
      <c r="B439" s="14"/>
      <c r="C439" s="226"/>
      <c r="D439" s="226"/>
      <c r="E439" s="226"/>
      <c r="F439" s="13"/>
    </row>
    <row r="440" spans="1:6">
      <c r="A440" s="38"/>
      <c r="B440" s="14"/>
      <c r="C440" s="226"/>
      <c r="D440" s="226"/>
      <c r="E440" s="226"/>
      <c r="F440" s="13"/>
    </row>
    <row r="441" spans="1:6">
      <c r="A441" s="38"/>
      <c r="B441" s="14"/>
      <c r="C441" s="226"/>
      <c r="D441" s="226"/>
      <c r="E441" s="226"/>
      <c r="F441" s="13"/>
    </row>
    <row r="442" spans="1:6">
      <c r="A442" s="38"/>
      <c r="B442" s="14"/>
      <c r="C442" s="226"/>
      <c r="D442" s="226"/>
      <c r="E442" s="226"/>
      <c r="F442" s="13"/>
    </row>
    <row r="443" spans="1:6">
      <c r="A443" s="38"/>
      <c r="B443" s="14"/>
      <c r="C443" s="226"/>
      <c r="D443" s="226"/>
      <c r="E443" s="226"/>
      <c r="F443" s="13"/>
    </row>
    <row r="444" spans="1:6">
      <c r="A444" s="38"/>
      <c r="B444" s="14"/>
      <c r="C444" s="226"/>
      <c r="D444" s="226"/>
      <c r="E444" s="226"/>
      <c r="F444" s="13"/>
    </row>
    <row r="445" spans="1:6">
      <c r="A445" s="38"/>
      <c r="B445" s="14"/>
      <c r="C445" s="226"/>
      <c r="D445" s="226"/>
      <c r="E445" s="226"/>
      <c r="F445" s="13"/>
    </row>
    <row r="446" spans="1:6">
      <c r="A446" s="38"/>
      <c r="B446" s="14"/>
      <c r="C446" s="226"/>
      <c r="D446" s="226"/>
      <c r="E446" s="226"/>
      <c r="F446" s="13"/>
    </row>
    <row r="447" spans="1:6">
      <c r="A447" s="38"/>
      <c r="B447" s="14"/>
      <c r="C447" s="226"/>
      <c r="D447" s="226"/>
      <c r="E447" s="226"/>
      <c r="F447" s="13"/>
    </row>
    <row r="448" spans="1:6">
      <c r="A448" s="38"/>
      <c r="B448" s="14"/>
      <c r="C448" s="226"/>
      <c r="D448" s="226"/>
      <c r="E448" s="226"/>
      <c r="F448" s="13"/>
    </row>
    <row r="449" spans="1:6">
      <c r="A449" s="38"/>
      <c r="B449" s="14"/>
      <c r="C449" s="226"/>
      <c r="D449" s="226"/>
      <c r="E449" s="226"/>
      <c r="F449" s="13"/>
    </row>
    <row r="450" spans="1:6">
      <c r="A450" s="38"/>
      <c r="B450" s="14"/>
      <c r="C450" s="226"/>
      <c r="D450" s="226"/>
      <c r="E450" s="226"/>
      <c r="F450" s="13"/>
    </row>
    <row r="451" spans="1:6">
      <c r="A451" s="38"/>
      <c r="B451" s="14"/>
      <c r="C451" s="226"/>
      <c r="D451" s="226"/>
      <c r="E451" s="226"/>
      <c r="F451" s="13"/>
    </row>
    <row r="452" spans="1:6">
      <c r="A452" s="38"/>
      <c r="B452" s="14"/>
      <c r="C452" s="226"/>
      <c r="D452" s="226"/>
      <c r="E452" s="226"/>
      <c r="F452" s="13"/>
    </row>
    <row r="453" spans="1:6">
      <c r="A453" s="38"/>
      <c r="B453" s="14"/>
      <c r="C453" s="226"/>
      <c r="D453" s="226"/>
      <c r="E453" s="226"/>
      <c r="F453" s="13"/>
    </row>
    <row r="454" spans="1:6">
      <c r="A454" s="38"/>
      <c r="B454" s="14"/>
      <c r="C454" s="226"/>
      <c r="D454" s="226"/>
      <c r="E454" s="226"/>
      <c r="F454" s="13"/>
    </row>
    <row r="455" spans="1:6">
      <c r="A455" s="38"/>
      <c r="B455" s="14"/>
      <c r="C455" s="226"/>
      <c r="D455" s="226"/>
      <c r="E455" s="226"/>
      <c r="F455" s="13"/>
    </row>
    <row r="456" spans="1:6">
      <c r="A456" s="38"/>
      <c r="B456" s="14"/>
      <c r="C456" s="226"/>
      <c r="D456" s="226"/>
      <c r="E456" s="226"/>
      <c r="F456" s="13"/>
    </row>
    <row r="457" spans="1:6">
      <c r="A457" s="38"/>
      <c r="B457" s="14"/>
      <c r="C457" s="226"/>
      <c r="D457" s="226"/>
      <c r="E457" s="226"/>
      <c r="F457" s="13"/>
    </row>
    <row r="458" spans="1:6">
      <c r="A458" s="38"/>
      <c r="B458" s="14"/>
      <c r="C458" s="226"/>
      <c r="D458" s="226"/>
      <c r="E458" s="226"/>
      <c r="F458" s="13"/>
    </row>
    <row r="459" spans="1:6">
      <c r="A459" s="38"/>
      <c r="B459" s="14"/>
      <c r="C459" s="226"/>
      <c r="D459" s="226"/>
      <c r="E459" s="226"/>
      <c r="F459" s="13"/>
    </row>
    <row r="460" spans="1:6">
      <c r="A460" s="38"/>
      <c r="B460" s="14"/>
      <c r="C460" s="226"/>
      <c r="D460" s="226"/>
      <c r="E460" s="226"/>
      <c r="F460" s="13"/>
    </row>
    <row r="461" spans="1:6">
      <c r="A461" s="38"/>
      <c r="B461" s="14"/>
      <c r="C461" s="226"/>
      <c r="D461" s="226"/>
      <c r="E461" s="226"/>
      <c r="F461" s="13"/>
    </row>
    <row r="462" spans="1:6">
      <c r="A462" s="38"/>
      <c r="B462" s="14"/>
      <c r="C462" s="226"/>
      <c r="D462" s="226"/>
      <c r="E462" s="226"/>
      <c r="F462" s="13"/>
    </row>
    <row r="463" spans="1:6">
      <c r="A463" s="38"/>
      <c r="B463" s="14"/>
      <c r="C463" s="226"/>
      <c r="D463" s="226"/>
      <c r="E463" s="226"/>
      <c r="F463" s="13"/>
    </row>
    <row r="464" spans="1:6">
      <c r="A464" s="38"/>
      <c r="B464" s="14"/>
      <c r="C464" s="226"/>
      <c r="D464" s="226"/>
      <c r="E464" s="226"/>
      <c r="F464" s="13"/>
    </row>
    <row r="465" spans="1:6">
      <c r="A465" s="38"/>
      <c r="B465" s="14"/>
      <c r="C465" s="226"/>
      <c r="D465" s="226"/>
      <c r="E465" s="226"/>
      <c r="F465" s="13"/>
    </row>
    <row r="466" spans="1:6">
      <c r="A466" s="38"/>
      <c r="B466" s="14"/>
      <c r="C466" s="226"/>
      <c r="D466" s="226"/>
      <c r="E466" s="226"/>
      <c r="F466" s="13"/>
    </row>
    <row r="467" spans="1:6">
      <c r="A467" s="38"/>
      <c r="B467" s="14"/>
      <c r="C467" s="226"/>
      <c r="D467" s="226"/>
      <c r="E467" s="226"/>
      <c r="F467" s="13"/>
    </row>
    <row r="468" spans="1:6">
      <c r="A468" s="38"/>
      <c r="B468" s="14"/>
      <c r="C468" s="226"/>
      <c r="D468" s="226"/>
      <c r="E468" s="226"/>
      <c r="F468" s="13"/>
    </row>
    <row r="469" spans="1:6">
      <c r="A469" s="38"/>
      <c r="B469" s="14"/>
      <c r="C469" s="226"/>
      <c r="D469" s="226"/>
      <c r="E469" s="226"/>
      <c r="F469" s="13"/>
    </row>
    <row r="470" spans="1:6">
      <c r="A470" s="38"/>
      <c r="B470" s="14"/>
      <c r="C470" s="226"/>
      <c r="D470" s="226"/>
      <c r="E470" s="226"/>
      <c r="F470" s="13"/>
    </row>
    <row r="471" spans="1:6">
      <c r="A471" s="38"/>
      <c r="B471" s="14"/>
      <c r="C471" s="226"/>
      <c r="D471" s="226"/>
      <c r="E471" s="226"/>
      <c r="F471" s="13"/>
    </row>
    <row r="472" spans="1:6">
      <c r="A472" s="38"/>
      <c r="B472" s="14"/>
      <c r="C472" s="226"/>
      <c r="D472" s="226"/>
      <c r="E472" s="226"/>
      <c r="F472" s="13"/>
    </row>
    <row r="473" spans="1:6">
      <c r="A473" s="38"/>
      <c r="B473" s="14"/>
      <c r="C473" s="226"/>
      <c r="D473" s="226"/>
      <c r="E473" s="226"/>
      <c r="F473" s="13"/>
    </row>
    <row r="474" spans="1:6">
      <c r="A474" s="38"/>
      <c r="B474" s="14"/>
      <c r="C474" s="226"/>
      <c r="D474" s="226"/>
      <c r="E474" s="226"/>
      <c r="F474" s="13"/>
    </row>
    <row r="475" spans="1:6">
      <c r="A475" s="38"/>
      <c r="B475" s="14"/>
      <c r="C475" s="226"/>
      <c r="D475" s="226"/>
      <c r="E475" s="226"/>
      <c r="F475" s="13"/>
    </row>
    <row r="476" spans="1:6">
      <c r="A476" s="38"/>
      <c r="B476" s="14"/>
      <c r="C476" s="226"/>
      <c r="D476" s="226"/>
      <c r="E476" s="226"/>
      <c r="F476" s="13"/>
    </row>
    <row r="477" spans="1:6">
      <c r="A477" s="38"/>
      <c r="B477" s="14"/>
      <c r="C477" s="226"/>
      <c r="D477" s="226"/>
      <c r="E477" s="226"/>
      <c r="F477" s="13"/>
    </row>
    <row r="478" spans="1:6">
      <c r="A478" s="38"/>
      <c r="B478" s="14"/>
      <c r="C478" s="226"/>
      <c r="D478" s="226"/>
      <c r="E478" s="226"/>
      <c r="F478" s="13"/>
    </row>
    <row r="479" spans="1:6">
      <c r="A479" s="38"/>
      <c r="B479" s="14"/>
      <c r="C479" s="226"/>
      <c r="D479" s="226"/>
      <c r="E479" s="226"/>
      <c r="F479" s="13"/>
    </row>
    <row r="480" spans="1:6">
      <c r="A480" s="38"/>
      <c r="B480" s="14"/>
      <c r="C480" s="226"/>
      <c r="D480" s="226"/>
      <c r="E480" s="226"/>
      <c r="F480" s="13"/>
    </row>
    <row r="481" spans="1:6">
      <c r="A481" s="38"/>
      <c r="B481" s="14"/>
      <c r="C481" s="226"/>
      <c r="D481" s="226"/>
      <c r="E481" s="226"/>
      <c r="F481" s="13"/>
    </row>
    <row r="482" spans="1:6">
      <c r="A482" s="38"/>
      <c r="B482" s="14"/>
      <c r="C482" s="226"/>
      <c r="D482" s="226"/>
      <c r="E482" s="226"/>
      <c r="F482" s="13"/>
    </row>
    <row r="483" spans="1:6">
      <c r="A483" s="38"/>
      <c r="B483" s="14"/>
      <c r="C483" s="226"/>
      <c r="D483" s="226"/>
      <c r="E483" s="226"/>
      <c r="F483" s="13"/>
    </row>
    <row r="484" spans="1:6">
      <c r="A484" s="38"/>
      <c r="B484" s="14"/>
      <c r="C484" s="226"/>
      <c r="D484" s="226"/>
      <c r="E484" s="226"/>
      <c r="F484" s="13"/>
    </row>
    <row r="485" spans="1:6">
      <c r="A485" s="38"/>
      <c r="B485" s="14"/>
      <c r="C485" s="226"/>
      <c r="D485" s="226"/>
      <c r="E485" s="226"/>
      <c r="F485" s="13"/>
    </row>
    <row r="486" spans="1:6">
      <c r="A486" s="38"/>
      <c r="B486" s="14"/>
      <c r="C486" s="226"/>
      <c r="D486" s="226"/>
      <c r="E486" s="226"/>
      <c r="F486" s="13"/>
    </row>
    <row r="487" spans="1:6">
      <c r="A487" s="38"/>
      <c r="B487" s="14"/>
      <c r="C487" s="226"/>
      <c r="D487" s="226"/>
      <c r="E487" s="226"/>
      <c r="F487" s="13"/>
    </row>
    <row r="488" spans="1:6">
      <c r="A488" s="38"/>
      <c r="B488" s="14"/>
      <c r="C488" s="226"/>
      <c r="D488" s="226"/>
      <c r="E488" s="226"/>
      <c r="F488" s="13"/>
    </row>
    <row r="489" spans="1:6">
      <c r="A489" s="38"/>
      <c r="B489" s="14"/>
      <c r="C489" s="226"/>
      <c r="D489" s="226"/>
      <c r="E489" s="226"/>
      <c r="F489" s="13"/>
    </row>
    <row r="490" spans="1:6">
      <c r="A490" s="38"/>
      <c r="B490" s="14"/>
      <c r="C490" s="226"/>
      <c r="D490" s="226"/>
      <c r="E490" s="226"/>
      <c r="F490" s="13"/>
    </row>
    <row r="491" spans="1:6">
      <c r="A491" s="38"/>
      <c r="B491" s="14"/>
      <c r="C491" s="226"/>
      <c r="D491" s="226"/>
      <c r="E491" s="226"/>
      <c r="F491" s="13"/>
    </row>
    <row r="492" spans="1:6">
      <c r="A492" s="38"/>
      <c r="B492" s="14"/>
      <c r="C492" s="226"/>
      <c r="D492" s="226"/>
      <c r="E492" s="226"/>
      <c r="F492" s="13"/>
    </row>
    <row r="493" spans="1:6">
      <c r="A493" s="38"/>
      <c r="B493" s="14"/>
      <c r="C493" s="226"/>
      <c r="D493" s="226"/>
      <c r="E493" s="226"/>
      <c r="F493" s="13"/>
    </row>
    <row r="494" spans="1:6">
      <c r="A494" s="38"/>
      <c r="B494" s="14"/>
      <c r="C494" s="226"/>
      <c r="D494" s="226"/>
      <c r="E494" s="226"/>
      <c r="F494" s="13"/>
    </row>
    <row r="495" spans="1:6">
      <c r="A495" s="38"/>
      <c r="B495" s="14"/>
      <c r="C495" s="226"/>
      <c r="D495" s="226"/>
      <c r="E495" s="226"/>
      <c r="F495" s="13"/>
    </row>
    <row r="496" spans="1:6">
      <c r="A496" s="38"/>
      <c r="B496" s="14"/>
      <c r="C496" s="226"/>
      <c r="D496" s="226"/>
      <c r="E496" s="226"/>
      <c r="F496" s="13"/>
    </row>
    <row r="497" spans="1:6">
      <c r="A497" s="38"/>
      <c r="B497" s="14"/>
      <c r="C497" s="226"/>
      <c r="D497" s="226"/>
      <c r="E497" s="226"/>
      <c r="F497" s="13"/>
    </row>
    <row r="498" spans="1:6">
      <c r="A498" s="38"/>
      <c r="B498" s="14"/>
      <c r="C498" s="226"/>
      <c r="D498" s="226"/>
      <c r="E498" s="226"/>
      <c r="F498" s="13"/>
    </row>
    <row r="499" spans="1:6">
      <c r="A499" s="38"/>
      <c r="B499" s="14"/>
      <c r="C499" s="226"/>
      <c r="D499" s="226"/>
      <c r="E499" s="226"/>
      <c r="F499" s="13"/>
    </row>
    <row r="500" spans="1:6">
      <c r="A500" s="38"/>
      <c r="B500" s="14"/>
      <c r="C500" s="226"/>
      <c r="D500" s="226"/>
      <c r="E500" s="226"/>
      <c r="F500" s="13"/>
    </row>
    <row r="501" spans="1:6">
      <c r="A501" s="38"/>
      <c r="B501" s="14"/>
      <c r="C501" s="226"/>
      <c r="D501" s="226"/>
      <c r="E501" s="226"/>
      <c r="F501" s="13"/>
    </row>
    <row r="502" spans="1:6">
      <c r="A502" s="38"/>
      <c r="B502" s="14"/>
      <c r="C502" s="226"/>
      <c r="D502" s="226"/>
      <c r="E502" s="226"/>
      <c r="F502" s="13"/>
    </row>
    <row r="503" spans="1:6">
      <c r="A503" s="38"/>
      <c r="B503" s="14"/>
      <c r="C503" s="226"/>
      <c r="D503" s="226"/>
      <c r="E503" s="226"/>
      <c r="F503" s="13"/>
    </row>
    <row r="504" spans="1:6">
      <c r="A504" s="38"/>
      <c r="B504" s="14"/>
      <c r="C504" s="226"/>
      <c r="D504" s="226"/>
      <c r="E504" s="226"/>
      <c r="F504" s="13"/>
    </row>
    <row r="505" spans="1:6">
      <c r="A505" s="38"/>
      <c r="B505" s="14"/>
      <c r="C505" s="226"/>
      <c r="D505" s="226"/>
      <c r="E505" s="226"/>
      <c r="F505" s="13"/>
    </row>
    <row r="506" spans="1:6">
      <c r="A506" s="38"/>
      <c r="B506" s="14"/>
      <c r="C506" s="226"/>
      <c r="D506" s="226"/>
      <c r="E506" s="226"/>
      <c r="F506" s="13"/>
    </row>
    <row r="507" spans="1:6">
      <c r="A507" s="38"/>
      <c r="B507" s="14"/>
      <c r="C507" s="226"/>
      <c r="D507" s="226"/>
      <c r="E507" s="226"/>
      <c r="F507" s="13"/>
    </row>
    <row r="508" spans="1:6">
      <c r="A508" s="38"/>
      <c r="B508" s="14"/>
      <c r="C508" s="226"/>
      <c r="D508" s="226"/>
      <c r="E508" s="226"/>
      <c r="F508" s="13"/>
    </row>
    <row r="509" spans="1:6">
      <c r="A509" s="38"/>
      <c r="B509" s="14"/>
      <c r="C509" s="226"/>
      <c r="D509" s="226"/>
      <c r="E509" s="226"/>
      <c r="F509" s="13"/>
    </row>
    <row r="510" spans="1:6">
      <c r="A510" s="38"/>
      <c r="B510" s="14"/>
      <c r="C510" s="226"/>
      <c r="D510" s="226"/>
      <c r="E510" s="226"/>
      <c r="F510" s="13"/>
    </row>
    <row r="511" spans="1:6">
      <c r="A511" s="38"/>
      <c r="B511" s="14"/>
      <c r="C511" s="226"/>
      <c r="D511" s="226"/>
      <c r="E511" s="226"/>
      <c r="F511" s="13"/>
    </row>
    <row r="512" spans="1:6">
      <c r="A512" s="38"/>
      <c r="B512" s="14"/>
      <c r="C512" s="226"/>
      <c r="D512" s="226"/>
      <c r="E512" s="226"/>
      <c r="F512" s="13"/>
    </row>
    <row r="513" spans="1:6">
      <c r="A513" s="38"/>
      <c r="B513" s="14"/>
      <c r="C513" s="226"/>
      <c r="D513" s="226"/>
      <c r="E513" s="226"/>
      <c r="F513" s="13"/>
    </row>
    <row r="514" spans="1:6">
      <c r="A514" s="38"/>
      <c r="B514" s="14"/>
      <c r="C514" s="226"/>
      <c r="D514" s="226"/>
      <c r="E514" s="226"/>
      <c r="F514" s="13"/>
    </row>
    <row r="515" spans="1:6">
      <c r="A515" s="38"/>
      <c r="B515" s="14"/>
      <c r="C515" s="226"/>
      <c r="D515" s="226"/>
      <c r="E515" s="226"/>
      <c r="F515" s="13"/>
    </row>
    <row r="516" spans="1:6">
      <c r="A516" s="38"/>
      <c r="B516" s="14"/>
      <c r="C516" s="226"/>
      <c r="D516" s="226"/>
      <c r="E516" s="226"/>
      <c r="F516" s="13"/>
    </row>
    <row r="517" spans="1:6">
      <c r="A517" s="38"/>
      <c r="B517" s="14"/>
      <c r="C517" s="226"/>
      <c r="D517" s="226"/>
      <c r="E517" s="226"/>
      <c r="F517" s="13"/>
    </row>
    <row r="518" spans="1:6">
      <c r="A518" s="38"/>
      <c r="B518" s="14"/>
      <c r="C518" s="226"/>
      <c r="D518" s="226"/>
      <c r="E518" s="226"/>
      <c r="F518" s="13"/>
    </row>
    <row r="519" spans="1:6">
      <c r="A519" s="38"/>
      <c r="B519" s="14"/>
      <c r="C519" s="226"/>
      <c r="D519" s="226"/>
      <c r="E519" s="226"/>
      <c r="F519" s="13"/>
    </row>
    <row r="520" spans="1:6">
      <c r="A520" s="38"/>
      <c r="B520" s="14"/>
      <c r="C520" s="226"/>
      <c r="D520" s="226"/>
      <c r="E520" s="226"/>
      <c r="F520" s="13"/>
    </row>
    <row r="521" spans="1:6">
      <c r="A521" s="38"/>
      <c r="B521" s="14"/>
      <c r="C521" s="226"/>
      <c r="D521" s="226"/>
      <c r="E521" s="226"/>
      <c r="F521" s="13"/>
    </row>
    <row r="522" spans="1:6">
      <c r="A522" s="38"/>
      <c r="B522" s="14"/>
      <c r="C522" s="226"/>
      <c r="D522" s="226"/>
      <c r="E522" s="226"/>
      <c r="F522" s="13"/>
    </row>
    <row r="523" spans="1:6">
      <c r="A523" s="38"/>
      <c r="B523" s="14"/>
      <c r="C523" s="226"/>
      <c r="D523" s="226"/>
      <c r="E523" s="226"/>
      <c r="F523" s="13"/>
    </row>
    <row r="524" spans="1:6">
      <c r="A524" s="38"/>
      <c r="B524" s="14"/>
      <c r="C524" s="226"/>
      <c r="D524" s="226"/>
      <c r="E524" s="226"/>
      <c r="F524" s="13"/>
    </row>
    <row r="525" spans="1:6">
      <c r="A525" s="38"/>
      <c r="B525" s="14"/>
      <c r="C525" s="226"/>
      <c r="D525" s="226"/>
      <c r="E525" s="226"/>
      <c r="F525" s="13"/>
    </row>
    <row r="526" spans="1:6">
      <c r="A526" s="38"/>
      <c r="B526" s="14"/>
      <c r="C526" s="226"/>
      <c r="D526" s="226"/>
      <c r="E526" s="226"/>
      <c r="F526" s="13"/>
    </row>
    <row r="527" spans="1:6">
      <c r="A527" s="38"/>
      <c r="B527" s="14"/>
      <c r="C527" s="226"/>
      <c r="D527" s="226"/>
      <c r="E527" s="226"/>
      <c r="F527" s="13"/>
    </row>
    <row r="528" spans="1:6">
      <c r="A528" s="38"/>
      <c r="B528" s="14"/>
      <c r="C528" s="226"/>
      <c r="D528" s="226"/>
      <c r="E528" s="226"/>
      <c r="F528" s="13"/>
    </row>
    <row r="529" spans="1:6">
      <c r="A529" s="38"/>
      <c r="B529" s="14"/>
      <c r="C529" s="226"/>
      <c r="D529" s="226"/>
      <c r="E529" s="226"/>
      <c r="F529" s="13"/>
    </row>
    <row r="530" spans="1:6">
      <c r="A530" s="38"/>
      <c r="B530" s="14"/>
      <c r="C530" s="226"/>
      <c r="D530" s="226"/>
      <c r="E530" s="226"/>
      <c r="F530" s="13"/>
    </row>
    <row r="531" spans="1:6">
      <c r="A531" s="38"/>
      <c r="B531" s="14"/>
      <c r="C531" s="226"/>
      <c r="D531" s="226"/>
      <c r="E531" s="226"/>
      <c r="F531" s="13"/>
    </row>
    <row r="532" spans="1:6">
      <c r="A532" s="38"/>
      <c r="B532" s="14"/>
      <c r="C532" s="226"/>
      <c r="D532" s="226"/>
      <c r="E532" s="226"/>
      <c r="F532" s="13"/>
    </row>
    <row r="533" spans="1:6">
      <c r="A533" s="38"/>
      <c r="B533" s="14"/>
      <c r="C533" s="226"/>
      <c r="D533" s="226"/>
      <c r="E533" s="226"/>
      <c r="F533" s="13"/>
    </row>
    <row r="534" spans="1:6">
      <c r="A534" s="38"/>
      <c r="B534" s="14"/>
      <c r="C534" s="226"/>
      <c r="D534" s="226"/>
      <c r="E534" s="226"/>
      <c r="F534" s="13"/>
    </row>
    <row r="535" spans="1:6">
      <c r="A535" s="38"/>
      <c r="B535" s="14"/>
      <c r="C535" s="226"/>
      <c r="D535" s="226"/>
      <c r="E535" s="226"/>
      <c r="F535" s="13"/>
    </row>
    <row r="536" spans="1:6">
      <c r="A536" s="38"/>
      <c r="B536" s="14"/>
      <c r="C536" s="226"/>
      <c r="D536" s="226"/>
      <c r="E536" s="226"/>
      <c r="F536" s="13"/>
    </row>
    <row r="537" spans="1:6">
      <c r="A537" s="38"/>
      <c r="B537" s="14"/>
      <c r="C537" s="226"/>
      <c r="D537" s="226"/>
      <c r="E537" s="226"/>
      <c r="F537" s="13"/>
    </row>
    <row r="538" spans="1:6">
      <c r="A538" s="38"/>
      <c r="B538" s="14"/>
      <c r="C538" s="226"/>
      <c r="D538" s="226"/>
      <c r="E538" s="226"/>
      <c r="F538" s="13"/>
    </row>
    <row r="539" spans="1:6">
      <c r="A539" s="38"/>
      <c r="B539" s="14"/>
      <c r="C539" s="226"/>
      <c r="D539" s="226"/>
      <c r="E539" s="226"/>
      <c r="F539" s="13"/>
    </row>
    <row r="540" spans="1:6">
      <c r="A540" s="38"/>
      <c r="B540" s="14"/>
      <c r="C540" s="226"/>
      <c r="D540" s="226"/>
      <c r="E540" s="226"/>
      <c r="F540" s="13"/>
    </row>
    <row r="541" spans="1:6">
      <c r="A541" s="38"/>
      <c r="B541" s="14"/>
      <c r="C541" s="226"/>
      <c r="D541" s="226"/>
      <c r="E541" s="226"/>
      <c r="F541" s="13"/>
    </row>
    <row r="542" spans="1:6">
      <c r="A542" s="38"/>
      <c r="B542" s="14"/>
      <c r="C542" s="226"/>
      <c r="D542" s="226"/>
      <c r="E542" s="226"/>
      <c r="F542" s="13"/>
    </row>
    <row r="543" spans="1:6">
      <c r="A543" s="38"/>
      <c r="B543" s="14"/>
      <c r="C543" s="226"/>
      <c r="D543" s="226"/>
      <c r="E543" s="226"/>
      <c r="F543" s="13"/>
    </row>
    <row r="544" spans="1:6">
      <c r="A544" s="38"/>
      <c r="B544" s="14"/>
      <c r="C544" s="226"/>
      <c r="D544" s="226"/>
      <c r="E544" s="226"/>
      <c r="F544" s="13"/>
    </row>
    <row r="545" spans="1:6">
      <c r="A545" s="38"/>
      <c r="B545" s="14"/>
      <c r="C545" s="226"/>
      <c r="D545" s="226"/>
      <c r="E545" s="226"/>
      <c r="F545" s="13"/>
    </row>
    <row r="546" spans="1:6">
      <c r="A546" s="38"/>
      <c r="B546" s="14"/>
      <c r="C546" s="226"/>
      <c r="D546" s="226"/>
      <c r="E546" s="226"/>
      <c r="F546" s="13"/>
    </row>
    <row r="547" spans="1:6">
      <c r="A547" s="38"/>
      <c r="B547" s="14"/>
      <c r="C547" s="226"/>
      <c r="D547" s="226"/>
      <c r="E547" s="226"/>
      <c r="F547" s="13"/>
    </row>
    <row r="548" spans="1:6">
      <c r="A548" s="38"/>
      <c r="B548" s="14"/>
      <c r="C548" s="226"/>
      <c r="D548" s="226"/>
      <c r="E548" s="226"/>
      <c r="F548" s="13"/>
    </row>
    <row r="549" spans="1:6">
      <c r="A549" s="38"/>
      <c r="B549" s="14"/>
      <c r="C549" s="226"/>
      <c r="D549" s="226"/>
      <c r="E549" s="226"/>
      <c r="F549" s="13"/>
    </row>
    <row r="550" spans="1:6">
      <c r="A550" s="38"/>
      <c r="B550" s="14"/>
      <c r="C550" s="226"/>
      <c r="D550" s="226"/>
      <c r="E550" s="226"/>
      <c r="F550" s="13"/>
    </row>
    <row r="551" spans="1:6">
      <c r="A551" s="38"/>
      <c r="B551" s="14"/>
      <c r="C551" s="226"/>
      <c r="D551" s="226"/>
      <c r="E551" s="226"/>
      <c r="F551" s="13"/>
    </row>
    <row r="552" spans="1:6">
      <c r="A552" s="38"/>
      <c r="B552" s="14"/>
      <c r="C552" s="226"/>
      <c r="D552" s="226"/>
      <c r="E552" s="226"/>
      <c r="F552" s="13"/>
    </row>
    <row r="553" spans="1:6">
      <c r="A553" s="38"/>
      <c r="B553" s="14"/>
      <c r="C553" s="226"/>
      <c r="D553" s="226"/>
      <c r="E553" s="226"/>
      <c r="F553" s="13"/>
    </row>
    <row r="554" spans="1:6">
      <c r="A554" s="38"/>
      <c r="B554" s="14"/>
      <c r="C554" s="226"/>
      <c r="D554" s="226"/>
      <c r="E554" s="226"/>
      <c r="F554" s="13"/>
    </row>
    <row r="555" spans="1:6">
      <c r="A555" s="38"/>
      <c r="B555" s="14"/>
      <c r="C555" s="226"/>
      <c r="D555" s="226"/>
      <c r="E555" s="226"/>
      <c r="F555" s="13"/>
    </row>
    <row r="556" spans="1:6">
      <c r="A556" s="38"/>
      <c r="B556" s="14"/>
      <c r="C556" s="226"/>
      <c r="D556" s="226"/>
      <c r="E556" s="226"/>
      <c r="F556" s="13"/>
    </row>
    <row r="557" spans="1:6">
      <c r="A557" s="38"/>
      <c r="B557" s="14"/>
      <c r="C557" s="226"/>
      <c r="D557" s="226"/>
      <c r="E557" s="226"/>
      <c r="F557" s="13"/>
    </row>
    <row r="558" spans="1:6">
      <c r="A558" s="38"/>
      <c r="B558" s="14"/>
      <c r="C558" s="226"/>
      <c r="D558" s="226"/>
      <c r="E558" s="226"/>
      <c r="F558" s="13"/>
    </row>
    <row r="559" spans="1:6">
      <c r="A559" s="38"/>
      <c r="B559" s="14"/>
      <c r="C559" s="226"/>
      <c r="D559" s="226"/>
      <c r="E559" s="226"/>
      <c r="F559" s="13"/>
    </row>
    <row r="560" spans="1:6">
      <c r="A560" s="38"/>
      <c r="B560" s="14"/>
      <c r="C560" s="226"/>
      <c r="D560" s="226"/>
      <c r="E560" s="226"/>
      <c r="F560" s="13"/>
    </row>
    <row r="561" spans="1:6">
      <c r="A561" s="38"/>
      <c r="B561" s="14"/>
      <c r="C561" s="226"/>
      <c r="D561" s="226"/>
      <c r="E561" s="226"/>
      <c r="F561" s="13"/>
    </row>
    <row r="562" spans="1:6">
      <c r="A562" s="38"/>
      <c r="B562" s="14"/>
      <c r="C562" s="226"/>
      <c r="D562" s="226"/>
      <c r="E562" s="226"/>
      <c r="F562" s="13"/>
    </row>
    <row r="563" spans="1:6">
      <c r="A563" s="38"/>
      <c r="B563" s="14"/>
      <c r="C563" s="226"/>
      <c r="D563" s="226"/>
      <c r="E563" s="226"/>
      <c r="F563" s="13"/>
    </row>
    <row r="564" spans="1:6">
      <c r="A564" s="38"/>
      <c r="B564" s="14"/>
      <c r="C564" s="226"/>
      <c r="D564" s="226"/>
      <c r="E564" s="226"/>
      <c r="F564" s="13"/>
    </row>
    <row r="565" spans="1:6">
      <c r="A565" s="38"/>
      <c r="B565" s="14"/>
      <c r="C565" s="226"/>
      <c r="D565" s="226"/>
      <c r="E565" s="226"/>
      <c r="F565" s="13"/>
    </row>
    <row r="566" spans="1:6">
      <c r="A566" s="38"/>
      <c r="B566" s="14"/>
      <c r="C566" s="226"/>
      <c r="D566" s="226"/>
      <c r="E566" s="226"/>
      <c r="F566" s="13"/>
    </row>
    <row r="567" spans="1:6">
      <c r="A567" s="38"/>
      <c r="B567" s="14"/>
      <c r="C567" s="226"/>
      <c r="D567" s="226"/>
      <c r="E567" s="226"/>
      <c r="F567" s="13"/>
    </row>
    <row r="568" spans="1:6">
      <c r="A568" s="38"/>
      <c r="B568" s="14"/>
      <c r="C568" s="226"/>
      <c r="D568" s="226"/>
      <c r="E568" s="226"/>
      <c r="F568" s="13"/>
    </row>
    <row r="569" spans="1:6">
      <c r="A569" s="38"/>
      <c r="B569" s="14"/>
      <c r="C569" s="226"/>
      <c r="D569" s="226"/>
      <c r="E569" s="226"/>
      <c r="F569" s="13"/>
    </row>
    <row r="570" spans="1:6">
      <c r="A570" s="38"/>
      <c r="B570" s="14"/>
      <c r="C570" s="226"/>
      <c r="D570" s="226"/>
      <c r="E570" s="226"/>
      <c r="F570" s="13"/>
    </row>
    <row r="571" spans="1:6">
      <c r="A571" s="38"/>
      <c r="B571" s="14"/>
      <c r="C571" s="226"/>
      <c r="D571" s="226"/>
      <c r="E571" s="226"/>
      <c r="F571" s="13"/>
    </row>
    <row r="572" spans="1:6">
      <c r="A572" s="38"/>
      <c r="B572" s="14"/>
      <c r="C572" s="226"/>
      <c r="D572" s="226"/>
      <c r="E572" s="226"/>
      <c r="F572" s="13"/>
    </row>
    <row r="573" spans="1:6">
      <c r="A573" s="38"/>
      <c r="B573" s="14"/>
      <c r="C573" s="226"/>
      <c r="D573" s="226"/>
      <c r="E573" s="226"/>
      <c r="F573" s="13"/>
    </row>
    <row r="574" spans="1:6">
      <c r="A574" s="38"/>
      <c r="B574" s="14"/>
      <c r="C574" s="226"/>
      <c r="D574" s="226"/>
      <c r="E574" s="226"/>
      <c r="F574" s="13"/>
    </row>
    <row r="575" spans="1:6">
      <c r="A575" s="38"/>
      <c r="B575" s="14"/>
      <c r="C575" s="226"/>
      <c r="D575" s="226"/>
      <c r="E575" s="226"/>
      <c r="F575" s="13"/>
    </row>
    <row r="576" spans="1:6">
      <c r="A576" s="38"/>
      <c r="B576" s="14"/>
      <c r="C576" s="226"/>
      <c r="D576" s="226"/>
      <c r="E576" s="226"/>
      <c r="F576" s="13"/>
    </row>
    <row r="577" spans="1:6">
      <c r="A577" s="38"/>
      <c r="B577" s="14"/>
      <c r="C577" s="226"/>
      <c r="D577" s="226"/>
      <c r="E577" s="226"/>
      <c r="F577" s="13"/>
    </row>
    <row r="578" spans="1:6">
      <c r="A578" s="38"/>
      <c r="B578" s="14"/>
      <c r="C578" s="226"/>
      <c r="D578" s="226"/>
      <c r="E578" s="226"/>
      <c r="F578" s="13"/>
    </row>
    <row r="579" spans="1:6">
      <c r="A579" s="38"/>
      <c r="B579" s="14"/>
      <c r="C579" s="226"/>
      <c r="D579" s="226"/>
      <c r="E579" s="226"/>
      <c r="F579" s="13"/>
    </row>
    <row r="580" spans="1:6">
      <c r="A580" s="38"/>
      <c r="B580" s="14"/>
      <c r="C580" s="226"/>
      <c r="D580" s="226"/>
      <c r="E580" s="226"/>
      <c r="F580" s="13"/>
    </row>
    <row r="581" spans="1:6">
      <c r="A581" s="38"/>
      <c r="B581" s="14"/>
      <c r="C581" s="226"/>
      <c r="D581" s="226"/>
      <c r="E581" s="226"/>
      <c r="F581" s="13"/>
    </row>
    <row r="582" spans="1:6">
      <c r="A582" s="38"/>
      <c r="B582" s="14"/>
      <c r="C582" s="226"/>
      <c r="D582" s="226"/>
      <c r="E582" s="226"/>
      <c r="F582" s="13"/>
    </row>
    <row r="583" spans="1:6">
      <c r="A583" s="38"/>
      <c r="B583" s="14"/>
      <c r="C583" s="226"/>
      <c r="D583" s="226"/>
      <c r="E583" s="226"/>
      <c r="F583" s="13"/>
    </row>
    <row r="584" spans="1:6">
      <c r="A584" s="38"/>
      <c r="B584" s="14"/>
      <c r="C584" s="226"/>
      <c r="D584" s="226"/>
      <c r="E584" s="226"/>
      <c r="F584" s="13"/>
    </row>
    <row r="585" spans="1:6">
      <c r="A585" s="38"/>
      <c r="B585" s="14"/>
      <c r="C585" s="226"/>
      <c r="D585" s="226"/>
      <c r="E585" s="226"/>
      <c r="F585" s="13"/>
    </row>
    <row r="586" spans="1:6">
      <c r="A586" s="38"/>
      <c r="B586" s="14"/>
      <c r="C586" s="226"/>
      <c r="D586" s="226"/>
      <c r="E586" s="226"/>
      <c r="F586" s="13"/>
    </row>
    <row r="587" spans="1:6">
      <c r="A587" s="38"/>
      <c r="B587" s="14"/>
      <c r="C587" s="226"/>
      <c r="D587" s="226"/>
      <c r="E587" s="226"/>
      <c r="F587" s="13"/>
    </row>
    <row r="588" spans="1:6">
      <c r="A588" s="38"/>
      <c r="B588" s="14"/>
      <c r="C588" s="226"/>
      <c r="D588" s="226"/>
      <c r="E588" s="226"/>
      <c r="F588" s="13"/>
    </row>
    <row r="589" spans="1:6">
      <c r="A589" s="38"/>
      <c r="B589" s="14"/>
      <c r="C589" s="226"/>
      <c r="D589" s="226"/>
      <c r="E589" s="226"/>
      <c r="F589" s="13"/>
    </row>
    <row r="590" spans="1:6">
      <c r="A590" s="38"/>
      <c r="B590" s="14"/>
      <c r="C590" s="226"/>
      <c r="D590" s="226"/>
      <c r="E590" s="226"/>
      <c r="F590" s="13"/>
    </row>
    <row r="591" spans="1:6">
      <c r="A591" s="38"/>
      <c r="B591" s="14"/>
      <c r="C591" s="226"/>
      <c r="D591" s="226"/>
      <c r="E591" s="226"/>
      <c r="F591" s="13"/>
    </row>
    <row r="592" spans="1:6">
      <c r="A592" s="38"/>
      <c r="B592" s="14"/>
      <c r="C592" s="226"/>
      <c r="D592" s="226"/>
      <c r="E592" s="226"/>
      <c r="F592" s="13"/>
    </row>
    <row r="593" spans="1:6">
      <c r="A593" s="38"/>
      <c r="B593" s="14"/>
      <c r="C593" s="226"/>
      <c r="D593" s="226"/>
      <c r="E593" s="226"/>
      <c r="F593" s="13"/>
    </row>
    <row r="594" spans="1:6">
      <c r="A594" s="38"/>
      <c r="B594" s="14"/>
      <c r="C594" s="226"/>
      <c r="D594" s="226"/>
      <c r="E594" s="226"/>
      <c r="F594" s="13"/>
    </row>
    <row r="595" spans="1:6">
      <c r="A595" s="38"/>
      <c r="B595" s="14"/>
      <c r="C595" s="226"/>
      <c r="D595" s="226"/>
      <c r="E595" s="226"/>
      <c r="F595" s="13"/>
    </row>
    <row r="596" spans="1:6">
      <c r="A596" s="38"/>
      <c r="B596" s="14"/>
      <c r="C596" s="226"/>
      <c r="D596" s="226"/>
      <c r="E596" s="226"/>
      <c r="F596" s="13"/>
    </row>
    <row r="597" spans="1:6">
      <c r="A597" s="38"/>
      <c r="B597" s="14"/>
      <c r="C597" s="226"/>
      <c r="D597" s="226"/>
      <c r="E597" s="226"/>
      <c r="F597" s="13"/>
    </row>
    <row r="598" spans="1:6">
      <c r="A598" s="38"/>
      <c r="B598" s="14"/>
      <c r="C598" s="226"/>
      <c r="D598" s="226"/>
      <c r="E598" s="226"/>
      <c r="F598" s="13"/>
    </row>
    <row r="599" spans="1:6">
      <c r="A599" s="38"/>
      <c r="B599" s="14"/>
      <c r="C599" s="226"/>
      <c r="D599" s="226"/>
      <c r="E599" s="226"/>
      <c r="F599" s="13"/>
    </row>
    <row r="600" spans="1:6">
      <c r="A600" s="38"/>
      <c r="B600" s="14"/>
      <c r="C600" s="226"/>
      <c r="D600" s="226"/>
      <c r="E600" s="226"/>
      <c r="F600" s="13"/>
    </row>
    <row r="601" spans="1:6">
      <c r="A601" s="38"/>
      <c r="B601" s="14"/>
      <c r="C601" s="226"/>
      <c r="D601" s="226"/>
      <c r="E601" s="226"/>
      <c r="F601" s="13"/>
    </row>
    <row r="602" spans="1:6">
      <c r="A602" s="38"/>
      <c r="B602" s="14"/>
      <c r="C602" s="226"/>
      <c r="D602" s="226"/>
      <c r="E602" s="226"/>
      <c r="F602" s="13"/>
    </row>
    <row r="603" spans="1:6">
      <c r="A603" s="38"/>
      <c r="B603" s="14"/>
      <c r="C603" s="226"/>
      <c r="D603" s="226"/>
      <c r="E603" s="226"/>
      <c r="F603" s="13"/>
    </row>
    <row r="604" spans="1:6">
      <c r="A604" s="38"/>
      <c r="B604" s="14"/>
      <c r="C604" s="226"/>
      <c r="D604" s="226"/>
      <c r="E604" s="226"/>
      <c r="F604" s="13"/>
    </row>
    <row r="605" spans="1:6">
      <c r="A605" s="38"/>
      <c r="B605" s="14"/>
      <c r="C605" s="226"/>
      <c r="D605" s="226"/>
      <c r="E605" s="226"/>
      <c r="F605" s="13"/>
    </row>
    <row r="606" spans="1:6">
      <c r="A606" s="38"/>
      <c r="B606" s="14"/>
      <c r="C606" s="226"/>
      <c r="D606" s="226"/>
      <c r="E606" s="226"/>
      <c r="F606" s="13"/>
    </row>
    <row r="607" spans="1:6">
      <c r="A607" s="38"/>
      <c r="B607" s="14"/>
      <c r="C607" s="226"/>
      <c r="D607" s="226"/>
      <c r="E607" s="226"/>
      <c r="F607" s="13"/>
    </row>
    <row r="608" spans="1:6">
      <c r="A608" s="38"/>
      <c r="B608" s="14"/>
      <c r="C608" s="226"/>
      <c r="D608" s="226"/>
      <c r="E608" s="226"/>
      <c r="F608" s="13"/>
    </row>
    <row r="609" spans="1:6">
      <c r="A609" s="38"/>
      <c r="B609" s="14"/>
      <c r="C609" s="226"/>
      <c r="D609" s="226"/>
      <c r="E609" s="226"/>
      <c r="F609" s="13"/>
    </row>
    <row r="610" spans="1:6">
      <c r="A610" s="38"/>
      <c r="B610" s="14"/>
      <c r="C610" s="226"/>
      <c r="D610" s="226"/>
      <c r="E610" s="226"/>
      <c r="F610" s="13"/>
    </row>
    <row r="611" spans="1:6">
      <c r="A611" s="38"/>
      <c r="B611" s="14"/>
      <c r="C611" s="226"/>
      <c r="D611" s="226"/>
      <c r="E611" s="226"/>
      <c r="F611" s="13"/>
    </row>
    <row r="612" spans="1:6">
      <c r="A612" s="38"/>
      <c r="B612" s="14"/>
      <c r="C612" s="226"/>
      <c r="D612" s="226"/>
      <c r="E612" s="226"/>
      <c r="F612" s="13"/>
    </row>
    <row r="613" spans="1:6">
      <c r="A613" s="38"/>
      <c r="B613" s="14"/>
      <c r="C613" s="226"/>
      <c r="D613" s="226"/>
      <c r="E613" s="226"/>
      <c r="F613" s="13"/>
    </row>
    <row r="614" spans="1:6">
      <c r="A614" s="38"/>
      <c r="B614" s="14"/>
      <c r="C614" s="226"/>
      <c r="D614" s="226"/>
      <c r="E614" s="226"/>
      <c r="F614" s="13"/>
    </row>
    <row r="615" spans="1:6">
      <c r="A615" s="38"/>
      <c r="B615" s="14"/>
      <c r="C615" s="226"/>
      <c r="D615" s="226"/>
      <c r="E615" s="226"/>
      <c r="F615" s="13"/>
    </row>
    <row r="616" spans="1:6">
      <c r="A616" s="38"/>
      <c r="B616" s="14"/>
      <c r="C616" s="226"/>
      <c r="D616" s="226"/>
      <c r="E616" s="226"/>
      <c r="F616" s="13"/>
    </row>
    <row r="617" spans="1:6">
      <c r="A617" s="38"/>
      <c r="B617" s="14"/>
      <c r="C617" s="226"/>
      <c r="D617" s="226"/>
      <c r="E617" s="226"/>
      <c r="F617" s="13"/>
    </row>
    <row r="618" spans="1:6">
      <c r="A618" s="38"/>
      <c r="B618" s="14"/>
      <c r="C618" s="226"/>
      <c r="D618" s="226"/>
      <c r="E618" s="226"/>
      <c r="F618" s="13"/>
    </row>
    <row r="619" spans="1:6">
      <c r="A619" s="38"/>
      <c r="B619" s="14"/>
      <c r="C619" s="226"/>
      <c r="D619" s="226"/>
      <c r="E619" s="226"/>
      <c r="F619" s="13"/>
    </row>
    <row r="620" spans="1:6">
      <c r="A620" s="38"/>
      <c r="B620" s="14"/>
      <c r="C620" s="226"/>
      <c r="D620" s="226"/>
      <c r="E620" s="226"/>
      <c r="F620" s="13"/>
    </row>
    <row r="621" spans="1:6">
      <c r="A621" s="38"/>
      <c r="B621" s="14"/>
      <c r="C621" s="226"/>
      <c r="D621" s="226"/>
      <c r="E621" s="226"/>
      <c r="F621" s="13"/>
    </row>
    <row r="622" spans="1:6">
      <c r="A622" s="38"/>
      <c r="B622" s="14"/>
      <c r="C622" s="226"/>
      <c r="D622" s="226"/>
      <c r="E622" s="226"/>
      <c r="F622" s="13"/>
    </row>
    <row r="623" spans="1:6">
      <c r="A623" s="38"/>
      <c r="B623" s="14"/>
      <c r="C623" s="226"/>
      <c r="D623" s="226"/>
      <c r="E623" s="226"/>
      <c r="F623" s="13"/>
    </row>
    <row r="624" spans="1:6">
      <c r="A624" s="38"/>
      <c r="B624" s="14"/>
      <c r="C624" s="226"/>
      <c r="D624" s="226"/>
      <c r="E624" s="226"/>
      <c r="F624" s="13"/>
    </row>
    <row r="625" spans="1:6">
      <c r="A625" s="38"/>
      <c r="B625" s="14"/>
      <c r="C625" s="226"/>
      <c r="D625" s="226"/>
      <c r="E625" s="226"/>
      <c r="F625" s="13"/>
    </row>
    <row r="626" spans="1:6">
      <c r="A626" s="38"/>
      <c r="B626" s="14"/>
      <c r="C626" s="226"/>
      <c r="D626" s="226"/>
      <c r="E626" s="226"/>
      <c r="F626" s="13"/>
    </row>
    <row r="627" spans="1:6">
      <c r="A627" s="38"/>
      <c r="B627" s="14"/>
      <c r="C627" s="226"/>
      <c r="D627" s="226"/>
      <c r="E627" s="226"/>
      <c r="F627" s="13"/>
    </row>
    <row r="628" spans="1:6">
      <c r="A628" s="38"/>
      <c r="B628" s="14"/>
      <c r="C628" s="226"/>
      <c r="D628" s="226"/>
      <c r="E628" s="226"/>
      <c r="F628" s="13"/>
    </row>
    <row r="629" spans="1:6">
      <c r="C629" s="225"/>
      <c r="D629" s="226"/>
      <c r="E629" s="227"/>
    </row>
    <row r="630" spans="1:6">
      <c r="C630" s="225"/>
      <c r="D630" s="226"/>
      <c r="E630" s="227"/>
    </row>
    <row r="631" spans="1:6">
      <c r="C631" s="225"/>
      <c r="D631" s="226"/>
      <c r="E631" s="227"/>
    </row>
    <row r="632" spans="1:6">
      <c r="C632" s="225"/>
      <c r="D632" s="226"/>
      <c r="E632" s="227"/>
    </row>
    <row r="633" spans="1:6">
      <c r="C633" s="225"/>
      <c r="D633" s="226"/>
      <c r="E633" s="227"/>
    </row>
    <row r="634" spans="1:6">
      <c r="C634" s="225"/>
      <c r="D634" s="226"/>
      <c r="E634" s="227"/>
    </row>
    <row r="635" spans="1:6">
      <c r="C635" s="225"/>
      <c r="D635" s="226"/>
      <c r="E635" s="227"/>
    </row>
    <row r="636" spans="1:6">
      <c r="C636" s="225"/>
      <c r="D636" s="226"/>
      <c r="E636" s="227"/>
    </row>
    <row r="637" spans="1:6">
      <c r="C637" s="225"/>
      <c r="D637" s="226"/>
      <c r="E637" s="227"/>
    </row>
    <row r="638" spans="1:6">
      <c r="C638" s="225"/>
      <c r="D638" s="226"/>
      <c r="E638" s="227"/>
    </row>
    <row r="639" spans="1:6">
      <c r="C639" s="225"/>
      <c r="D639" s="226"/>
      <c r="E639" s="227"/>
    </row>
    <row r="640" spans="1:6">
      <c r="C640" s="225"/>
      <c r="D640" s="226"/>
      <c r="E640" s="227"/>
    </row>
  </sheetData>
  <mergeCells count="642">
    <mergeCell ref="D18:E18"/>
    <mergeCell ref="C9:E9"/>
    <mergeCell ref="C10:E10"/>
    <mergeCell ref="C11:E11"/>
    <mergeCell ref="L1:M1"/>
    <mergeCell ref="C34:E34"/>
    <mergeCell ref="C3:E3"/>
    <mergeCell ref="C4:E4"/>
    <mergeCell ref="C5:E5"/>
    <mergeCell ref="C22:E22"/>
    <mergeCell ref="C23:E23"/>
    <mergeCell ref="C20:E20"/>
    <mergeCell ref="C12:E12"/>
    <mergeCell ref="D26:E26"/>
    <mergeCell ref="D17:E17"/>
    <mergeCell ref="C24:E24"/>
    <mergeCell ref="D25:E25"/>
    <mergeCell ref="C19:E19"/>
    <mergeCell ref="D15:E15"/>
    <mergeCell ref="D16:E16"/>
    <mergeCell ref="C21:E21"/>
    <mergeCell ref="C14:E14"/>
    <mergeCell ref="A1:A2"/>
    <mergeCell ref="B1:B2"/>
    <mergeCell ref="C1:E2"/>
    <mergeCell ref="C13:E13"/>
    <mergeCell ref="C6:E6"/>
    <mergeCell ref="C7:E7"/>
    <mergeCell ref="C8:E8"/>
    <mergeCell ref="C108:E108"/>
    <mergeCell ref="C33:E33"/>
    <mergeCell ref="D91:E91"/>
    <mergeCell ref="D92:E92"/>
    <mergeCell ref="C94:E94"/>
    <mergeCell ref="C93:E93"/>
    <mergeCell ref="C98:E98"/>
    <mergeCell ref="C41:E41"/>
    <mergeCell ref="C39:E39"/>
    <mergeCell ref="C40:E40"/>
    <mergeCell ref="C103:E103"/>
    <mergeCell ref="C101:E101"/>
    <mergeCell ref="C102:E102"/>
    <mergeCell ref="C29:E29"/>
    <mergeCell ref="C97:E97"/>
    <mergeCell ref="C107:E107"/>
    <mergeCell ref="C61:E61"/>
    <mergeCell ref="C62:E62"/>
    <mergeCell ref="C74:E74"/>
    <mergeCell ref="D49:E49"/>
    <mergeCell ref="C109:E109"/>
    <mergeCell ref="C104:E104"/>
    <mergeCell ref="C105:E105"/>
    <mergeCell ref="C99:E99"/>
    <mergeCell ref="C100:E100"/>
    <mergeCell ref="C106:E106"/>
    <mergeCell ref="C63:E63"/>
    <mergeCell ref="C76:E76"/>
    <mergeCell ref="C65:E65"/>
    <mergeCell ref="C51:E51"/>
    <mergeCell ref="C88:E88"/>
    <mergeCell ref="C75:E75"/>
    <mergeCell ref="C43:E43"/>
    <mergeCell ref="C44:E44"/>
    <mergeCell ref="C45:E45"/>
    <mergeCell ref="C113:E113"/>
    <mergeCell ref="C114:E114"/>
    <mergeCell ref="C121:E121"/>
    <mergeCell ref="C116:E116"/>
    <mergeCell ref="C117:E117"/>
    <mergeCell ref="C118:E118"/>
    <mergeCell ref="C119:E119"/>
    <mergeCell ref="C120:E120"/>
    <mergeCell ref="D53:E53"/>
    <mergeCell ref="D54:E54"/>
    <mergeCell ref="D55:E55"/>
    <mergeCell ref="D46:E46"/>
    <mergeCell ref="D47:E47"/>
    <mergeCell ref="D48:E48"/>
    <mergeCell ref="C50:E50"/>
    <mergeCell ref="C73:E73"/>
    <mergeCell ref="C110:E110"/>
    <mergeCell ref="C111:E111"/>
    <mergeCell ref="C112:E112"/>
    <mergeCell ref="C115:E115"/>
    <mergeCell ref="C96:E96"/>
    <mergeCell ref="C122:E122"/>
    <mergeCell ref="C123:E123"/>
    <mergeCell ref="C124:E124"/>
    <mergeCell ref="C125:E125"/>
    <mergeCell ref="C133:E133"/>
    <mergeCell ref="C129:E129"/>
    <mergeCell ref="C147:E147"/>
    <mergeCell ref="C153:E153"/>
    <mergeCell ref="C155:E155"/>
    <mergeCell ref="C130:E130"/>
    <mergeCell ref="C131:E131"/>
    <mergeCell ref="C132:E132"/>
    <mergeCell ref="C134:E134"/>
    <mergeCell ref="C126:E126"/>
    <mergeCell ref="C127:E127"/>
    <mergeCell ref="C138:E138"/>
    <mergeCell ref="C139:E139"/>
    <mergeCell ref="C151:E151"/>
    <mergeCell ref="C146:E146"/>
    <mergeCell ref="C156:E156"/>
    <mergeCell ref="C157:E157"/>
    <mergeCell ref="C128:E128"/>
    <mergeCell ref="C154:E154"/>
    <mergeCell ref="C144:E144"/>
    <mergeCell ref="C145:E145"/>
    <mergeCell ref="C135:E135"/>
    <mergeCell ref="C143:E143"/>
    <mergeCell ref="C150:E150"/>
    <mergeCell ref="C152:E152"/>
    <mergeCell ref="C136:E136"/>
    <mergeCell ref="C149:E149"/>
    <mergeCell ref="C137:E137"/>
    <mergeCell ref="C148:E148"/>
    <mergeCell ref="C140:E140"/>
    <mergeCell ref="C141:E141"/>
    <mergeCell ref="C142:E142"/>
    <mergeCell ref="C158:E158"/>
    <mergeCell ref="C159:E159"/>
    <mergeCell ref="C160:E160"/>
    <mergeCell ref="C161:E161"/>
    <mergeCell ref="C178:E178"/>
    <mergeCell ref="C172:E172"/>
    <mergeCell ref="C176:E176"/>
    <mergeCell ref="C174:E174"/>
    <mergeCell ref="C175:E175"/>
    <mergeCell ref="C169:E169"/>
    <mergeCell ref="C177:E177"/>
    <mergeCell ref="C162:E162"/>
    <mergeCell ref="C163:E163"/>
    <mergeCell ref="C164:E164"/>
    <mergeCell ref="C173:E173"/>
    <mergeCell ref="C165:E165"/>
    <mergeCell ref="C166:E166"/>
    <mergeCell ref="C167:E167"/>
    <mergeCell ref="C168:E168"/>
    <mergeCell ref="C170:E170"/>
    <mergeCell ref="C171:E171"/>
    <mergeCell ref="C184:E184"/>
    <mergeCell ref="C179:E179"/>
    <mergeCell ref="C180:E180"/>
    <mergeCell ref="C181:E181"/>
    <mergeCell ref="C182:E182"/>
    <mergeCell ref="C183:E183"/>
    <mergeCell ref="C185:E185"/>
    <mergeCell ref="C186:E186"/>
    <mergeCell ref="C187:E187"/>
    <mergeCell ref="C188:E188"/>
    <mergeCell ref="C193:E193"/>
    <mergeCell ref="C202:E202"/>
    <mergeCell ref="C196:E196"/>
    <mergeCell ref="C197:E197"/>
    <mergeCell ref="C198:E198"/>
    <mergeCell ref="C199:E199"/>
    <mergeCell ref="C217:E217"/>
    <mergeCell ref="C214:E214"/>
    <mergeCell ref="C189:E189"/>
    <mergeCell ref="C190:E190"/>
    <mergeCell ref="C203:E203"/>
    <mergeCell ref="C200:E200"/>
    <mergeCell ref="C201:E201"/>
    <mergeCell ref="C194:E194"/>
    <mergeCell ref="C195:E195"/>
    <mergeCell ref="C192:E192"/>
    <mergeCell ref="C191:E191"/>
    <mergeCell ref="C208:E208"/>
    <mergeCell ref="C209:E209"/>
    <mergeCell ref="C211:E211"/>
    <mergeCell ref="C204:E204"/>
    <mergeCell ref="C205:E205"/>
    <mergeCell ref="C210:E210"/>
    <mergeCell ref="C206:E206"/>
    <mergeCell ref="C207:E207"/>
    <mergeCell ref="C218:E218"/>
    <mergeCell ref="C219:E219"/>
    <mergeCell ref="C222:E222"/>
    <mergeCell ref="C220:E220"/>
    <mergeCell ref="C221:E221"/>
    <mergeCell ref="C212:E212"/>
    <mergeCell ref="C213:E213"/>
    <mergeCell ref="C215:E215"/>
    <mergeCell ref="C216:E216"/>
    <mergeCell ref="C230:E230"/>
    <mergeCell ref="C235:E235"/>
    <mergeCell ref="C234:E234"/>
    <mergeCell ref="C244:E244"/>
    <mergeCell ref="C245:E245"/>
    <mergeCell ref="C246:E246"/>
    <mergeCell ref="C255:E255"/>
    <mergeCell ref="C223:E223"/>
    <mergeCell ref="C241:E241"/>
    <mergeCell ref="C226:E226"/>
    <mergeCell ref="C227:E227"/>
    <mergeCell ref="C228:E228"/>
    <mergeCell ref="C229:E229"/>
    <mergeCell ref="C231:E231"/>
    <mergeCell ref="C232:E232"/>
    <mergeCell ref="C233:E233"/>
    <mergeCell ref="C236:E236"/>
    <mergeCell ref="C224:E224"/>
    <mergeCell ref="C225:E225"/>
    <mergeCell ref="C256:E256"/>
    <mergeCell ref="C237:E237"/>
    <mergeCell ref="C238:E238"/>
    <mergeCell ref="C248:E248"/>
    <mergeCell ref="C249:E249"/>
    <mergeCell ref="C239:E239"/>
    <mergeCell ref="C240:E240"/>
    <mergeCell ref="C242:E242"/>
    <mergeCell ref="C243:E243"/>
    <mergeCell ref="C247:E247"/>
    <mergeCell ref="C253:E253"/>
    <mergeCell ref="C254:E254"/>
    <mergeCell ref="C263:E263"/>
    <mergeCell ref="C250:E250"/>
    <mergeCell ref="C251:E251"/>
    <mergeCell ref="C257:E257"/>
    <mergeCell ref="C304:E304"/>
    <mergeCell ref="C285:E285"/>
    <mergeCell ref="C286:E286"/>
    <mergeCell ref="C290:E290"/>
    <mergeCell ref="C291:E291"/>
    <mergeCell ref="C292:E292"/>
    <mergeCell ref="C258:E258"/>
    <mergeCell ref="C252:E252"/>
    <mergeCell ref="C259:E259"/>
    <mergeCell ref="C260:E260"/>
    <mergeCell ref="C276:E276"/>
    <mergeCell ref="C266:E266"/>
    <mergeCell ref="C271:E271"/>
    <mergeCell ref="C264:E264"/>
    <mergeCell ref="C265:E265"/>
    <mergeCell ref="C261:E261"/>
    <mergeCell ref="C262:E262"/>
    <mergeCell ref="C287:E287"/>
    <mergeCell ref="C288:E288"/>
    <mergeCell ref="C274:E274"/>
    <mergeCell ref="C275:E275"/>
    <mergeCell ref="C284:E284"/>
    <mergeCell ref="C267:E267"/>
    <mergeCell ref="C269:E269"/>
    <mergeCell ref="C270:E270"/>
    <mergeCell ref="C278:E278"/>
    <mergeCell ref="C279:E279"/>
    <mergeCell ref="C280:E280"/>
    <mergeCell ref="C281:E281"/>
    <mergeCell ref="C268:E268"/>
    <mergeCell ref="C272:E272"/>
    <mergeCell ref="C273:E273"/>
    <mergeCell ref="C277:E277"/>
    <mergeCell ref="C282:E282"/>
    <mergeCell ref="C283:E283"/>
    <mergeCell ref="C317:E317"/>
    <mergeCell ref="C311:E311"/>
    <mergeCell ref="C312:E312"/>
    <mergeCell ref="C313:E313"/>
    <mergeCell ref="C314:E314"/>
    <mergeCell ref="C315:E315"/>
    <mergeCell ref="C316:E316"/>
    <mergeCell ref="C301:E301"/>
    <mergeCell ref="C302:E302"/>
    <mergeCell ref="C305:E305"/>
    <mergeCell ref="C298:E298"/>
    <mergeCell ref="C293:E293"/>
    <mergeCell ref="C300:E300"/>
    <mergeCell ref="C289:E289"/>
    <mergeCell ref="C303:E303"/>
    <mergeCell ref="C307:E307"/>
    <mergeCell ref="C308:E308"/>
    <mergeCell ref="C309:E309"/>
    <mergeCell ref="C310:E310"/>
    <mergeCell ref="C294:E294"/>
    <mergeCell ref="C295:E295"/>
    <mergeCell ref="C296:E296"/>
    <mergeCell ref="C299:E299"/>
    <mergeCell ref="C297:E297"/>
    <mergeCell ref="C306:E306"/>
    <mergeCell ref="C323:E323"/>
    <mergeCell ref="C328:E328"/>
    <mergeCell ref="C329:E329"/>
    <mergeCell ref="C335:E335"/>
    <mergeCell ref="C326:E326"/>
    <mergeCell ref="C327:E327"/>
    <mergeCell ref="C340:E340"/>
    <mergeCell ref="C318:E318"/>
    <mergeCell ref="C319:E319"/>
    <mergeCell ref="C320:E320"/>
    <mergeCell ref="C321:E321"/>
    <mergeCell ref="C322:E322"/>
    <mergeCell ref="C332:E332"/>
    <mergeCell ref="C333:E333"/>
    <mergeCell ref="C334:E334"/>
    <mergeCell ref="C336:E336"/>
    <mergeCell ref="C330:E330"/>
    <mergeCell ref="C324:E324"/>
    <mergeCell ref="C325:E325"/>
    <mergeCell ref="C331:E331"/>
    <mergeCell ref="C337:E337"/>
    <mergeCell ref="C359:E359"/>
    <mergeCell ref="C338:E338"/>
    <mergeCell ref="C339:E339"/>
    <mergeCell ref="C355:E355"/>
    <mergeCell ref="C356:E356"/>
    <mergeCell ref="C357:E357"/>
    <mergeCell ref="C358:E358"/>
    <mergeCell ref="C354:E354"/>
    <mergeCell ref="C349:E349"/>
    <mergeCell ref="C350:E350"/>
    <mergeCell ref="C351:E351"/>
    <mergeCell ref="C353:E353"/>
    <mergeCell ref="C346:E346"/>
    <mergeCell ref="C344:E344"/>
    <mergeCell ref="C341:E341"/>
    <mergeCell ref="C342:E342"/>
    <mergeCell ref="C352:E352"/>
    <mergeCell ref="C345:E345"/>
    <mergeCell ref="C347:E347"/>
    <mergeCell ref="C348:E348"/>
    <mergeCell ref="C343:E343"/>
    <mergeCell ref="C366:E366"/>
    <mergeCell ref="C367:E367"/>
    <mergeCell ref="C360:E360"/>
    <mergeCell ref="C361:E361"/>
    <mergeCell ref="C362:E362"/>
    <mergeCell ref="C363:E363"/>
    <mergeCell ref="C397:E397"/>
    <mergeCell ref="C376:E376"/>
    <mergeCell ref="C377:E377"/>
    <mergeCell ref="C380:E380"/>
    <mergeCell ref="C381:E381"/>
    <mergeCell ref="C378:E378"/>
    <mergeCell ref="C373:E373"/>
    <mergeCell ref="C379:E379"/>
    <mergeCell ref="C374:E374"/>
    <mergeCell ref="C375:E375"/>
    <mergeCell ref="C369:E369"/>
    <mergeCell ref="C370:E370"/>
    <mergeCell ref="C371:E371"/>
    <mergeCell ref="C372:E372"/>
    <mergeCell ref="C382:E382"/>
    <mergeCell ref="C364:E364"/>
    <mergeCell ref="C365:E365"/>
    <mergeCell ref="C383:E383"/>
    <mergeCell ref="C384:E384"/>
    <mergeCell ref="C385:E385"/>
    <mergeCell ref="C394:E394"/>
    <mergeCell ref="C392:E392"/>
    <mergeCell ref="C393:E393"/>
    <mergeCell ref="C390:E390"/>
    <mergeCell ref="C391:E391"/>
    <mergeCell ref="C368:E368"/>
    <mergeCell ref="C386:E386"/>
    <mergeCell ref="C387:E387"/>
    <mergeCell ref="C388:E388"/>
    <mergeCell ref="C389:E389"/>
    <mergeCell ref="C395:E395"/>
    <mergeCell ref="C396:E396"/>
    <mergeCell ref="C403:E403"/>
    <mergeCell ref="C404:E404"/>
    <mergeCell ref="C398:E398"/>
    <mergeCell ref="C399:E399"/>
    <mergeCell ref="C400:E400"/>
    <mergeCell ref="C401:E401"/>
    <mergeCell ref="C402:E402"/>
    <mergeCell ref="C407:E407"/>
    <mergeCell ref="C421:E421"/>
    <mergeCell ref="C427:E427"/>
    <mergeCell ref="C422:E422"/>
    <mergeCell ref="C423:E423"/>
    <mergeCell ref="C424:E424"/>
    <mergeCell ref="C425:E425"/>
    <mergeCell ref="C436:E436"/>
    <mergeCell ref="C405:E405"/>
    <mergeCell ref="C406:E406"/>
    <mergeCell ref="C414:E414"/>
    <mergeCell ref="C415:E415"/>
    <mergeCell ref="C420:E420"/>
    <mergeCell ref="C426:E426"/>
    <mergeCell ref="C417:E417"/>
    <mergeCell ref="C408:E408"/>
    <mergeCell ref="C409:E409"/>
    <mergeCell ref="C419:E419"/>
    <mergeCell ref="C410:E410"/>
    <mergeCell ref="C411:E411"/>
    <mergeCell ref="C412:E412"/>
    <mergeCell ref="C413:E413"/>
    <mergeCell ref="C416:E416"/>
    <mergeCell ref="C418:E418"/>
    <mergeCell ref="C441:E441"/>
    <mergeCell ref="C448:E448"/>
    <mergeCell ref="C431:E431"/>
    <mergeCell ref="C432:E432"/>
    <mergeCell ref="C433:E433"/>
    <mergeCell ref="C442:E442"/>
    <mergeCell ref="C440:E440"/>
    <mergeCell ref="C428:E428"/>
    <mergeCell ref="C429:E429"/>
    <mergeCell ref="C430:E430"/>
    <mergeCell ref="C478:E478"/>
    <mergeCell ref="C455:E455"/>
    <mergeCell ref="C434:E434"/>
    <mergeCell ref="C435:E435"/>
    <mergeCell ref="C451:E451"/>
    <mergeCell ref="C452:E452"/>
    <mergeCell ref="C453:E453"/>
    <mergeCell ref="C437:E437"/>
    <mergeCell ref="C438:E438"/>
    <mergeCell ref="C439:E439"/>
    <mergeCell ref="C450:E450"/>
    <mergeCell ref="C454:E454"/>
    <mergeCell ref="C449:E449"/>
    <mergeCell ref="C443:E443"/>
    <mergeCell ref="C444:E444"/>
    <mergeCell ref="C445:E445"/>
    <mergeCell ref="C446:E446"/>
    <mergeCell ref="C447:E447"/>
    <mergeCell ref="C476:E476"/>
    <mergeCell ref="C477:E477"/>
    <mergeCell ref="C461:E461"/>
    <mergeCell ref="C462:E462"/>
    <mergeCell ref="C463:E463"/>
    <mergeCell ref="C475:E475"/>
    <mergeCell ref="C469:E469"/>
    <mergeCell ref="C470:E470"/>
    <mergeCell ref="C471:E471"/>
    <mergeCell ref="C464:E464"/>
    <mergeCell ref="C465:E465"/>
    <mergeCell ref="C466:E466"/>
    <mergeCell ref="C467:E467"/>
    <mergeCell ref="C472:E472"/>
    <mergeCell ref="C473:E473"/>
    <mergeCell ref="C456:E456"/>
    <mergeCell ref="C457:E457"/>
    <mergeCell ref="C458:E458"/>
    <mergeCell ref="C459:E459"/>
    <mergeCell ref="C493:E493"/>
    <mergeCell ref="C494:E494"/>
    <mergeCell ref="C495:E495"/>
    <mergeCell ref="C479:E479"/>
    <mergeCell ref="C480:E480"/>
    <mergeCell ref="C481:E481"/>
    <mergeCell ref="C490:E490"/>
    <mergeCell ref="C488:E488"/>
    <mergeCell ref="C489:E489"/>
    <mergeCell ref="C486:E486"/>
    <mergeCell ref="C491:E491"/>
    <mergeCell ref="C492:E492"/>
    <mergeCell ref="C482:E482"/>
    <mergeCell ref="C483:E483"/>
    <mergeCell ref="C484:E484"/>
    <mergeCell ref="C485:E485"/>
    <mergeCell ref="C487:E487"/>
    <mergeCell ref="C460:E460"/>
    <mergeCell ref="C474:E474"/>
    <mergeCell ref="C468:E468"/>
    <mergeCell ref="C499:E499"/>
    <mergeCell ref="C500:E500"/>
    <mergeCell ref="C515:E515"/>
    <mergeCell ref="C506:E506"/>
    <mergeCell ref="C507:E507"/>
    <mergeCell ref="C508:E508"/>
    <mergeCell ref="C509:E509"/>
    <mergeCell ref="C512:E512"/>
    <mergeCell ref="C496:E496"/>
    <mergeCell ref="C497:E497"/>
    <mergeCell ref="C498:E498"/>
    <mergeCell ref="C501:E501"/>
    <mergeCell ref="C503:E503"/>
    <mergeCell ref="C502:E502"/>
    <mergeCell ref="C510:E510"/>
    <mergeCell ref="C511:E511"/>
    <mergeCell ref="C513:E513"/>
    <mergeCell ref="C514:E514"/>
    <mergeCell ref="C504:E504"/>
    <mergeCell ref="C505:E505"/>
    <mergeCell ref="C540:E540"/>
    <mergeCell ref="C541:E541"/>
    <mergeCell ref="C542:E542"/>
    <mergeCell ref="C543:E543"/>
    <mergeCell ref="C522:E522"/>
    <mergeCell ref="C537:E537"/>
    <mergeCell ref="C527:E527"/>
    <mergeCell ref="C528:E528"/>
    <mergeCell ref="C529:E529"/>
    <mergeCell ref="C538:E538"/>
    <mergeCell ref="C536:E536"/>
    <mergeCell ref="C524:E524"/>
    <mergeCell ref="C566:E566"/>
    <mergeCell ref="C567:E567"/>
    <mergeCell ref="C556:E556"/>
    <mergeCell ref="C557:E557"/>
    <mergeCell ref="C559:E559"/>
    <mergeCell ref="C558:E558"/>
    <mergeCell ref="C520:E520"/>
    <mergeCell ref="C521:E521"/>
    <mergeCell ref="C516:E516"/>
    <mergeCell ref="C517:E517"/>
    <mergeCell ref="C544:E544"/>
    <mergeCell ref="C523:E523"/>
    <mergeCell ref="C518:E518"/>
    <mergeCell ref="C519:E519"/>
    <mergeCell ref="C525:E525"/>
    <mergeCell ref="C526:E526"/>
    <mergeCell ref="C530:E530"/>
    <mergeCell ref="C531:E531"/>
    <mergeCell ref="C532:E532"/>
    <mergeCell ref="C533:E533"/>
    <mergeCell ref="C534:E534"/>
    <mergeCell ref="C535:E535"/>
    <mergeCell ref="C546:E546"/>
    <mergeCell ref="C539:E539"/>
    <mergeCell ref="C560:E560"/>
    <mergeCell ref="C561:E561"/>
    <mergeCell ref="C562:E562"/>
    <mergeCell ref="C563:E563"/>
    <mergeCell ref="C565:E565"/>
    <mergeCell ref="C551:E551"/>
    <mergeCell ref="C552:E552"/>
    <mergeCell ref="C553:E553"/>
    <mergeCell ref="C554:E554"/>
    <mergeCell ref="C555:E555"/>
    <mergeCell ref="C548:E548"/>
    <mergeCell ref="C549:E549"/>
    <mergeCell ref="C550:E550"/>
    <mergeCell ref="C547:E547"/>
    <mergeCell ref="C545:E545"/>
    <mergeCell ref="C582:E582"/>
    <mergeCell ref="C583:E583"/>
    <mergeCell ref="C606:E606"/>
    <mergeCell ref="C594:E594"/>
    <mergeCell ref="C586:E586"/>
    <mergeCell ref="C587:E587"/>
    <mergeCell ref="C589:E589"/>
    <mergeCell ref="C588:E588"/>
    <mergeCell ref="C584:E584"/>
    <mergeCell ref="C585:E585"/>
    <mergeCell ref="C597:E597"/>
    <mergeCell ref="C598:E598"/>
    <mergeCell ref="C591:E591"/>
    <mergeCell ref="C592:E592"/>
    <mergeCell ref="C593:E593"/>
    <mergeCell ref="C580:E580"/>
    <mergeCell ref="C581:E581"/>
    <mergeCell ref="C564:E564"/>
    <mergeCell ref="C578:E578"/>
    <mergeCell ref="C575:E575"/>
    <mergeCell ref="C571:E571"/>
    <mergeCell ref="C572:E572"/>
    <mergeCell ref="C573:E573"/>
    <mergeCell ref="C574:E574"/>
    <mergeCell ref="C568:E568"/>
    <mergeCell ref="C576:E576"/>
    <mergeCell ref="C577:E577"/>
    <mergeCell ref="C579:E579"/>
    <mergeCell ref="C570:E570"/>
    <mergeCell ref="C569:E569"/>
    <mergeCell ref="C614:E614"/>
    <mergeCell ref="C615:E615"/>
    <mergeCell ref="C616:E616"/>
    <mergeCell ref="C617:E617"/>
    <mergeCell ref="C633:E633"/>
    <mergeCell ref="C634:E634"/>
    <mergeCell ref="C624:E624"/>
    <mergeCell ref="C625:E625"/>
    <mergeCell ref="C620:E620"/>
    <mergeCell ref="C621:E621"/>
    <mergeCell ref="C622:E622"/>
    <mergeCell ref="C623:E623"/>
    <mergeCell ref="C638:E638"/>
    <mergeCell ref="C628:E628"/>
    <mergeCell ref="C629:E629"/>
    <mergeCell ref="C636:E636"/>
    <mergeCell ref="C637:E637"/>
    <mergeCell ref="C626:E626"/>
    <mergeCell ref="C627:E627"/>
    <mergeCell ref="C639:E639"/>
    <mergeCell ref="C640:E640"/>
    <mergeCell ref="C630:E630"/>
    <mergeCell ref="C631:E631"/>
    <mergeCell ref="C632:E632"/>
    <mergeCell ref="C635:E635"/>
    <mergeCell ref="C612:E612"/>
    <mergeCell ref="C613:E613"/>
    <mergeCell ref="C610:E610"/>
    <mergeCell ref="C611:E611"/>
    <mergeCell ref="C618:E618"/>
    <mergeCell ref="C619:E619"/>
    <mergeCell ref="C590:E590"/>
    <mergeCell ref="C36:E36"/>
    <mergeCell ref="C37:E37"/>
    <mergeCell ref="C72:E72"/>
    <mergeCell ref="D80:E80"/>
    <mergeCell ref="C58:E58"/>
    <mergeCell ref="C59:E59"/>
    <mergeCell ref="C77:E77"/>
    <mergeCell ref="D79:E79"/>
    <mergeCell ref="C78:E78"/>
    <mergeCell ref="C71:E71"/>
    <mergeCell ref="C601:E601"/>
    <mergeCell ref="C595:E595"/>
    <mergeCell ref="C596:E596"/>
    <mergeCell ref="C83:E83"/>
    <mergeCell ref="C84:E84"/>
    <mergeCell ref="D89:E89"/>
    <mergeCell ref="D90:E90"/>
    <mergeCell ref="C607:E607"/>
    <mergeCell ref="C608:E608"/>
    <mergeCell ref="C609:E609"/>
    <mergeCell ref="C602:E602"/>
    <mergeCell ref="C599:E599"/>
    <mergeCell ref="C604:E604"/>
    <mergeCell ref="C605:E605"/>
    <mergeCell ref="C600:E600"/>
    <mergeCell ref="C603:E603"/>
    <mergeCell ref="N1:N2"/>
    <mergeCell ref="C42:E42"/>
    <mergeCell ref="D66:E66"/>
    <mergeCell ref="D67:E67"/>
    <mergeCell ref="D68:E68"/>
    <mergeCell ref="D27:E27"/>
    <mergeCell ref="D28:E28"/>
    <mergeCell ref="C95:E95"/>
    <mergeCell ref="D81:E81"/>
    <mergeCell ref="D82:E82"/>
    <mergeCell ref="C85:E85"/>
    <mergeCell ref="C86:E86"/>
    <mergeCell ref="C87:E87"/>
    <mergeCell ref="C30:E30"/>
    <mergeCell ref="C31:E31"/>
    <mergeCell ref="C32:E32"/>
    <mergeCell ref="C35:E35"/>
    <mergeCell ref="C69:E69"/>
    <mergeCell ref="C70:E70"/>
    <mergeCell ref="C57:E57"/>
    <mergeCell ref="C60:E60"/>
    <mergeCell ref="C52:E52"/>
    <mergeCell ref="C56:E56"/>
    <mergeCell ref="C38:E38"/>
  </mergeCells>
  <phoneticPr fontId="0" type="noConversion"/>
  <printOptions horizontalCentered="1" gridLines="1"/>
  <pageMargins left="0.43307086614173229" right="0.51181102362204722" top="2.0078740157480315" bottom="0.35433070866141736" header="0.59055118110236227" footer="0.15748031496062992"/>
  <pageSetup paperSize="8" scale="86" firstPageNumber="8" fitToHeight="0" orientation="landscape" blackAndWhite="1" useFirstPageNumber="1" r:id="rId1"/>
  <headerFooter alignWithMargins="0">
    <oddHeader>&amp;C&amp;"Arial,Normál"&amp;11Költségvetési bevételek
2026. év&amp;R
&amp;"Franklin Gothic Book,Normál"&amp;11adatok Ft-ban</oddHeader>
    <oddFooter>&amp;C&amp;P. oldal</oddFooter>
  </headerFooter>
  <rowBreaks count="1" manualBreakCount="1">
    <brk id="40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J32"/>
  <sheetViews>
    <sheetView workbookViewId="0">
      <pane xSplit="1" ySplit="2" topLeftCell="B21" activePane="bottomRight" state="frozen"/>
      <selection pane="topRight" activeCell="B1" sqref="B1"/>
      <selection pane="bottomLeft" activeCell="A3" sqref="A3"/>
      <selection pane="bottomRight" activeCell="D1" sqref="D1:E1"/>
    </sheetView>
  </sheetViews>
  <sheetFormatPr defaultColWidth="9.109375" defaultRowHeight="13.2"/>
  <cols>
    <col min="1" max="1" width="9.109375" style="12"/>
    <col min="2" max="2" width="10.33203125" style="12" customWidth="1"/>
    <col min="3" max="3" width="64.109375" style="12" customWidth="1"/>
    <col min="4" max="4" width="11.6640625" style="12" customWidth="1"/>
    <col min="5" max="5" width="14.44140625" style="12" customWidth="1"/>
    <col min="6" max="6" width="11.6640625" style="12" hidden="1" customWidth="1"/>
    <col min="7" max="7" width="14.6640625" style="12" hidden="1" customWidth="1"/>
    <col min="8" max="9" width="11.6640625" style="12" customWidth="1"/>
    <col min="10" max="10" width="10.6640625" style="12" customWidth="1"/>
    <col min="11" max="16384" width="9.109375" style="12"/>
  </cols>
  <sheetData>
    <row r="1" spans="1:10" ht="41.25" customHeight="1">
      <c r="A1" s="268" t="s">
        <v>649</v>
      </c>
      <c r="B1" s="268" t="s">
        <v>84</v>
      </c>
      <c r="C1" s="268" t="s">
        <v>638</v>
      </c>
      <c r="D1" s="276" t="s">
        <v>797</v>
      </c>
      <c r="E1" s="277"/>
      <c r="F1" s="270" t="s">
        <v>797</v>
      </c>
      <c r="G1" s="271"/>
      <c r="H1" s="268" t="s">
        <v>650</v>
      </c>
      <c r="I1" s="269"/>
      <c r="J1" s="257" t="s">
        <v>637</v>
      </c>
    </row>
    <row r="2" spans="1:10" ht="26.4">
      <c r="A2" s="275"/>
      <c r="B2" s="275"/>
      <c r="C2" s="275"/>
      <c r="D2" s="67" t="s">
        <v>809</v>
      </c>
      <c r="E2" s="67" t="s">
        <v>810</v>
      </c>
      <c r="F2" s="67" t="s">
        <v>696</v>
      </c>
      <c r="G2" s="67" t="s">
        <v>697</v>
      </c>
      <c r="H2" s="67" t="s">
        <v>809</v>
      </c>
      <c r="I2" s="67" t="s">
        <v>810</v>
      </c>
      <c r="J2" s="258"/>
    </row>
    <row r="3" spans="1:10" ht="12.75" customHeight="1">
      <c r="A3" s="272" t="s">
        <v>166</v>
      </c>
      <c r="B3" s="41" t="s">
        <v>459</v>
      </c>
      <c r="C3" s="121" t="s">
        <v>728</v>
      </c>
      <c r="D3" s="64"/>
      <c r="E3" s="58"/>
      <c r="F3" s="63"/>
      <c r="G3" s="63"/>
      <c r="H3" s="58">
        <f t="shared" ref="H3:I7" si="0">D3+F3</f>
        <v>0</v>
      </c>
      <c r="I3" s="58">
        <f t="shared" si="0"/>
        <v>0</v>
      </c>
      <c r="J3" s="131" t="s">
        <v>496</v>
      </c>
    </row>
    <row r="4" spans="1:10" ht="12.75" customHeight="1">
      <c r="A4" s="273"/>
      <c r="B4" s="27" t="s">
        <v>460</v>
      </c>
      <c r="C4" s="115" t="s">
        <v>482</v>
      </c>
      <c r="D4" s="58"/>
      <c r="E4" s="58"/>
      <c r="F4" s="63"/>
      <c r="G4" s="63"/>
      <c r="H4" s="58">
        <f t="shared" si="0"/>
        <v>0</v>
      </c>
      <c r="I4" s="58">
        <f t="shared" si="0"/>
        <v>0</v>
      </c>
      <c r="J4" s="131" t="s">
        <v>497</v>
      </c>
    </row>
    <row r="5" spans="1:10" s="15" customFormat="1" ht="12.75" customHeight="1">
      <c r="A5" s="273"/>
      <c r="B5" s="27" t="s">
        <v>461</v>
      </c>
      <c r="C5" s="115" t="s">
        <v>729</v>
      </c>
      <c r="D5" s="58"/>
      <c r="E5" s="58"/>
      <c r="F5" s="66"/>
      <c r="G5" s="66"/>
      <c r="H5" s="58">
        <f t="shared" si="0"/>
        <v>0</v>
      </c>
      <c r="I5" s="58">
        <f t="shared" si="0"/>
        <v>0</v>
      </c>
      <c r="J5" s="131" t="s">
        <v>498</v>
      </c>
    </row>
    <row r="6" spans="1:10" s="15" customFormat="1" ht="21" customHeight="1">
      <c r="A6" s="273"/>
      <c r="B6" s="19" t="s">
        <v>481</v>
      </c>
      <c r="C6" s="6" t="s">
        <v>483</v>
      </c>
      <c r="D6" s="65">
        <f>D3+D4+D5</f>
        <v>0</v>
      </c>
      <c r="E6" s="65">
        <f>E3+E4+E5</f>
        <v>0</v>
      </c>
      <c r="F6" s="65">
        <f>F3+F4+F5</f>
        <v>0</v>
      </c>
      <c r="G6" s="65">
        <f>G3+G4+G5</f>
        <v>0</v>
      </c>
      <c r="H6" s="65">
        <f t="shared" si="0"/>
        <v>0</v>
      </c>
      <c r="I6" s="65">
        <f t="shared" si="0"/>
        <v>0</v>
      </c>
      <c r="J6" s="132" t="s">
        <v>499</v>
      </c>
    </row>
    <row r="7" spans="1:10" ht="12.75" customHeight="1">
      <c r="A7" s="273"/>
      <c r="B7" s="27" t="s">
        <v>462</v>
      </c>
      <c r="C7" s="115" t="s">
        <v>484</v>
      </c>
      <c r="D7" s="58"/>
      <c r="E7" s="58"/>
      <c r="F7" s="63"/>
      <c r="G7" s="63"/>
      <c r="H7" s="58">
        <f t="shared" si="0"/>
        <v>0</v>
      </c>
      <c r="I7" s="58">
        <f t="shared" si="0"/>
        <v>0</v>
      </c>
      <c r="J7" s="131" t="s">
        <v>500</v>
      </c>
    </row>
    <row r="8" spans="1:10" s="15" customFormat="1" ht="12.75" customHeight="1">
      <c r="A8" s="273"/>
      <c r="B8" s="27" t="s">
        <v>463</v>
      </c>
      <c r="C8" s="115" t="s">
        <v>485</v>
      </c>
      <c r="D8" s="58"/>
      <c r="E8" s="58"/>
      <c r="F8" s="66"/>
      <c r="G8" s="66"/>
      <c r="H8" s="58">
        <f t="shared" ref="H8:H14" si="1">D8+F8</f>
        <v>0</v>
      </c>
      <c r="I8" s="66"/>
      <c r="J8" s="131" t="s">
        <v>501</v>
      </c>
    </row>
    <row r="9" spans="1:10" s="15" customFormat="1" ht="12.75" customHeight="1">
      <c r="A9" s="273"/>
      <c r="B9" s="27" t="s">
        <v>464</v>
      </c>
      <c r="C9" s="115" t="s">
        <v>730</v>
      </c>
      <c r="D9" s="58"/>
      <c r="E9" s="58"/>
      <c r="F9" s="66"/>
      <c r="G9" s="66"/>
      <c r="H9" s="58">
        <f t="shared" si="1"/>
        <v>0</v>
      </c>
      <c r="I9" s="66"/>
      <c r="J9" s="131" t="s">
        <v>502</v>
      </c>
    </row>
    <row r="10" spans="1:10" ht="12.75" customHeight="1">
      <c r="A10" s="273"/>
      <c r="B10" s="27" t="s">
        <v>465</v>
      </c>
      <c r="C10" s="115" t="s">
        <v>731</v>
      </c>
      <c r="D10" s="58"/>
      <c r="E10" s="58"/>
      <c r="F10" s="63"/>
      <c r="G10" s="63"/>
      <c r="H10" s="58">
        <f t="shared" si="1"/>
        <v>0</v>
      </c>
      <c r="I10" s="63"/>
      <c r="J10" s="131" t="s">
        <v>503</v>
      </c>
    </row>
    <row r="11" spans="1:10" ht="12.75" customHeight="1">
      <c r="A11" s="273"/>
      <c r="B11" s="27" t="s">
        <v>466</v>
      </c>
      <c r="C11" s="115" t="s">
        <v>733</v>
      </c>
      <c r="D11" s="58"/>
      <c r="E11" s="58"/>
      <c r="F11" s="63"/>
      <c r="G11" s="63"/>
      <c r="H11" s="58">
        <f t="shared" si="1"/>
        <v>0</v>
      </c>
      <c r="I11" s="63"/>
      <c r="J11" s="131" t="s">
        <v>732</v>
      </c>
    </row>
    <row r="12" spans="1:10" ht="12.75" customHeight="1">
      <c r="A12" s="273"/>
      <c r="B12" s="27" t="s">
        <v>467</v>
      </c>
      <c r="C12" s="115" t="s">
        <v>734</v>
      </c>
      <c r="D12" s="58"/>
      <c r="E12" s="58"/>
      <c r="F12" s="63"/>
      <c r="G12" s="63"/>
      <c r="H12" s="58">
        <f t="shared" si="1"/>
        <v>0</v>
      </c>
      <c r="I12" s="63"/>
      <c r="J12" s="131" t="s">
        <v>735</v>
      </c>
    </row>
    <row r="13" spans="1:10" s="15" customFormat="1" ht="21" customHeight="1">
      <c r="A13" s="273"/>
      <c r="B13" s="19" t="s">
        <v>468</v>
      </c>
      <c r="C13" s="114" t="s">
        <v>790</v>
      </c>
      <c r="D13" s="65">
        <f>D7+D8+D9+D10+D11+D12</f>
        <v>0</v>
      </c>
      <c r="E13" s="65">
        <f>E7+E8+E9+E10+E11+E12</f>
        <v>0</v>
      </c>
      <c r="F13" s="65">
        <f>F7+F8+F9+F10+F11+F12</f>
        <v>0</v>
      </c>
      <c r="G13" s="65">
        <f>G7+G8+G9+G10+G11+G12</f>
        <v>0</v>
      </c>
      <c r="H13" s="65">
        <f t="shared" si="1"/>
        <v>0</v>
      </c>
      <c r="I13" s="65">
        <f>E13+G13</f>
        <v>0</v>
      </c>
      <c r="J13" s="132" t="s">
        <v>504</v>
      </c>
    </row>
    <row r="14" spans="1:10" s="15" customFormat="1" ht="12.75" customHeight="1">
      <c r="A14" s="273"/>
      <c r="B14" s="27" t="s">
        <v>469</v>
      </c>
      <c r="C14" s="115" t="s">
        <v>486</v>
      </c>
      <c r="D14" s="58"/>
      <c r="E14" s="58"/>
      <c r="F14" s="66"/>
      <c r="G14" s="66"/>
      <c r="H14" s="142">
        <f t="shared" si="1"/>
        <v>0</v>
      </c>
      <c r="I14" s="142">
        <f>E14+G14</f>
        <v>0</v>
      </c>
      <c r="J14" s="131" t="s">
        <v>505</v>
      </c>
    </row>
    <row r="15" spans="1:10" s="15" customFormat="1" ht="12.75" customHeight="1">
      <c r="A15" s="273"/>
      <c r="B15" s="27" t="s">
        <v>470</v>
      </c>
      <c r="C15" s="115" t="s">
        <v>487</v>
      </c>
      <c r="D15" s="58"/>
      <c r="E15" s="58"/>
      <c r="F15" s="66"/>
      <c r="G15" s="66"/>
      <c r="H15" s="142">
        <f t="shared" ref="H15:H21" si="2">D15+F15</f>
        <v>0</v>
      </c>
      <c r="I15" s="142">
        <f t="shared" ref="I15:I21" si="3">E15+G15</f>
        <v>0</v>
      </c>
      <c r="J15" s="131" t="s">
        <v>506</v>
      </c>
    </row>
    <row r="16" spans="1:10" s="15" customFormat="1" ht="12.75" customHeight="1">
      <c r="A16" s="273"/>
      <c r="B16" s="27" t="s">
        <v>471</v>
      </c>
      <c r="C16" s="115" t="s">
        <v>488</v>
      </c>
      <c r="D16" s="58"/>
      <c r="E16" s="58"/>
      <c r="F16" s="66"/>
      <c r="G16" s="66"/>
      <c r="H16" s="142">
        <f t="shared" si="2"/>
        <v>0</v>
      </c>
      <c r="I16" s="142">
        <f t="shared" si="3"/>
        <v>0</v>
      </c>
      <c r="J16" s="131" t="s">
        <v>507</v>
      </c>
    </row>
    <row r="17" spans="1:10" s="15" customFormat="1" ht="12.75" customHeight="1">
      <c r="A17" s="273"/>
      <c r="B17" s="27" t="s">
        <v>472</v>
      </c>
      <c r="C17" s="115" t="s">
        <v>736</v>
      </c>
      <c r="D17" s="58"/>
      <c r="E17" s="58"/>
      <c r="F17" s="66"/>
      <c r="G17" s="66"/>
      <c r="H17" s="142">
        <f t="shared" si="2"/>
        <v>0</v>
      </c>
      <c r="I17" s="142">
        <f t="shared" si="3"/>
        <v>0</v>
      </c>
      <c r="J17" s="131" t="s">
        <v>508</v>
      </c>
    </row>
    <row r="18" spans="1:10" s="15" customFormat="1" ht="12.75" customHeight="1">
      <c r="A18" s="273"/>
      <c r="B18" s="27" t="s">
        <v>473</v>
      </c>
      <c r="C18" s="115" t="s">
        <v>489</v>
      </c>
      <c r="D18" s="58"/>
      <c r="E18" s="58"/>
      <c r="F18" s="66"/>
      <c r="G18" s="66"/>
      <c r="H18" s="142">
        <f t="shared" si="2"/>
        <v>0</v>
      </c>
      <c r="I18" s="142">
        <f t="shared" si="3"/>
        <v>0</v>
      </c>
      <c r="J18" s="131" t="s">
        <v>509</v>
      </c>
    </row>
    <row r="19" spans="1:10" s="15" customFormat="1" ht="12.75" customHeight="1">
      <c r="A19" s="273"/>
      <c r="B19" s="27" t="s">
        <v>474</v>
      </c>
      <c r="C19" s="115" t="s">
        <v>490</v>
      </c>
      <c r="D19" s="58"/>
      <c r="E19" s="58"/>
      <c r="F19" s="66"/>
      <c r="G19" s="66"/>
      <c r="H19" s="142">
        <f t="shared" si="2"/>
        <v>0</v>
      </c>
      <c r="I19" s="142">
        <f t="shared" si="3"/>
        <v>0</v>
      </c>
      <c r="J19" s="131" t="s">
        <v>510</v>
      </c>
    </row>
    <row r="20" spans="1:10" s="15" customFormat="1" ht="12.75" customHeight="1">
      <c r="A20" s="273"/>
      <c r="B20" s="27" t="s">
        <v>475</v>
      </c>
      <c r="C20" s="115" t="s">
        <v>759</v>
      </c>
      <c r="D20" s="58"/>
      <c r="E20" s="58"/>
      <c r="F20" s="66"/>
      <c r="G20" s="66"/>
      <c r="H20" s="142">
        <f t="shared" si="2"/>
        <v>0</v>
      </c>
      <c r="I20" s="142">
        <f t="shared" si="3"/>
        <v>0</v>
      </c>
      <c r="J20" s="131" t="s">
        <v>757</v>
      </c>
    </row>
    <row r="21" spans="1:10" s="15" customFormat="1" ht="12.75" customHeight="1">
      <c r="A21" s="273"/>
      <c r="B21" s="27" t="s">
        <v>476</v>
      </c>
      <c r="C21" s="115" t="s">
        <v>760</v>
      </c>
      <c r="D21" s="58"/>
      <c r="E21" s="58"/>
      <c r="F21" s="66"/>
      <c r="G21" s="66"/>
      <c r="H21" s="142">
        <f t="shared" si="2"/>
        <v>0</v>
      </c>
      <c r="I21" s="142">
        <f t="shared" si="3"/>
        <v>0</v>
      </c>
      <c r="J21" s="131" t="s">
        <v>758</v>
      </c>
    </row>
    <row r="22" spans="1:10" s="15" customFormat="1" ht="12.75" customHeight="1">
      <c r="A22" s="273"/>
      <c r="B22" s="27" t="s">
        <v>477</v>
      </c>
      <c r="C22" s="141" t="s">
        <v>761</v>
      </c>
      <c r="D22" s="142">
        <f>D20+D21</f>
        <v>0</v>
      </c>
      <c r="E22" s="142">
        <f>E20+E21</f>
        <v>0</v>
      </c>
      <c r="F22" s="142">
        <f>F20+F21</f>
        <v>0</v>
      </c>
      <c r="G22" s="142">
        <f>G20+G21</f>
        <v>0</v>
      </c>
      <c r="H22" s="142">
        <f t="shared" ref="H22:I24" si="4">D22+F22</f>
        <v>0</v>
      </c>
      <c r="I22" s="142">
        <f t="shared" si="4"/>
        <v>0</v>
      </c>
      <c r="J22" s="143" t="s">
        <v>756</v>
      </c>
    </row>
    <row r="23" spans="1:10" s="15" customFormat="1" ht="21" customHeight="1">
      <c r="A23" s="273"/>
      <c r="B23" s="27" t="s">
        <v>478</v>
      </c>
      <c r="C23" s="114" t="s">
        <v>791</v>
      </c>
      <c r="D23" s="65">
        <f>D6+D13+D14+D15+D16+D17+D18+D19+D22</f>
        <v>0</v>
      </c>
      <c r="E23" s="65">
        <f>E6+E13+E14+E15+E16+E17+E18+E19+E22</f>
        <v>0</v>
      </c>
      <c r="F23" s="65">
        <f>F6+F13+F14+F15+F16+F17+F18+F19+F22</f>
        <v>0</v>
      </c>
      <c r="G23" s="65">
        <f>G6+G13+G14+G15+G16+G17+G18+G19+G22</f>
        <v>0</v>
      </c>
      <c r="H23" s="150">
        <f t="shared" si="4"/>
        <v>0</v>
      </c>
      <c r="I23" s="150">
        <f t="shared" si="4"/>
        <v>0</v>
      </c>
      <c r="J23" s="132" t="s">
        <v>511</v>
      </c>
    </row>
    <row r="24" spans="1:10" s="15" customFormat="1" ht="12.75" customHeight="1">
      <c r="A24" s="273"/>
      <c r="B24" s="27" t="s">
        <v>479</v>
      </c>
      <c r="C24" s="115" t="s">
        <v>491</v>
      </c>
      <c r="D24" s="58"/>
      <c r="E24" s="58"/>
      <c r="F24" s="66"/>
      <c r="G24" s="66"/>
      <c r="H24" s="142">
        <f t="shared" si="4"/>
        <v>0</v>
      </c>
      <c r="I24" s="142">
        <f t="shared" si="4"/>
        <v>0</v>
      </c>
      <c r="J24" s="131" t="s">
        <v>512</v>
      </c>
    </row>
    <row r="25" spans="1:10" s="15" customFormat="1" ht="12.75" customHeight="1">
      <c r="A25" s="273"/>
      <c r="B25" s="27" t="s">
        <v>480</v>
      </c>
      <c r="C25" s="115" t="s">
        <v>492</v>
      </c>
      <c r="D25" s="58"/>
      <c r="E25" s="58"/>
      <c r="F25" s="66"/>
      <c r="G25" s="66"/>
      <c r="H25" s="142">
        <f t="shared" ref="H25:I32" si="5">D25+F25</f>
        <v>0</v>
      </c>
      <c r="I25" s="142">
        <f t="shared" si="5"/>
        <v>0</v>
      </c>
      <c r="J25" s="131" t="s">
        <v>513</v>
      </c>
    </row>
    <row r="26" spans="1:10">
      <c r="A26" s="273"/>
      <c r="B26" s="27" t="s">
        <v>739</v>
      </c>
      <c r="C26" s="115" t="s">
        <v>493</v>
      </c>
      <c r="D26" s="63"/>
      <c r="E26" s="63"/>
      <c r="F26" s="63"/>
      <c r="G26" s="63"/>
      <c r="H26" s="142">
        <f t="shared" si="5"/>
        <v>0</v>
      </c>
      <c r="I26" s="142">
        <f t="shared" si="5"/>
        <v>0</v>
      </c>
      <c r="J26" s="131" t="s">
        <v>514</v>
      </c>
    </row>
    <row r="27" spans="1:10" ht="26.4">
      <c r="A27" s="273"/>
      <c r="B27" s="27" t="s">
        <v>740</v>
      </c>
      <c r="C27" s="115" t="s">
        <v>755</v>
      </c>
      <c r="D27" s="63"/>
      <c r="E27" s="63"/>
      <c r="F27" s="63"/>
      <c r="G27" s="63"/>
      <c r="H27" s="142">
        <f t="shared" si="5"/>
        <v>0</v>
      </c>
      <c r="I27" s="142">
        <f t="shared" si="5"/>
        <v>0</v>
      </c>
      <c r="J27" s="131" t="s">
        <v>515</v>
      </c>
    </row>
    <row r="28" spans="1:10">
      <c r="A28" s="273"/>
      <c r="B28" s="27" t="s">
        <v>741</v>
      </c>
      <c r="C28" s="115" t="s">
        <v>738</v>
      </c>
      <c r="D28" s="63"/>
      <c r="E28" s="63"/>
      <c r="F28" s="63"/>
      <c r="G28" s="63"/>
      <c r="H28" s="142">
        <f t="shared" si="5"/>
        <v>0</v>
      </c>
      <c r="I28" s="142">
        <f t="shared" si="5"/>
        <v>0</v>
      </c>
      <c r="J28" s="131" t="s">
        <v>737</v>
      </c>
    </row>
    <row r="29" spans="1:10" s="15" customFormat="1" ht="21" customHeight="1">
      <c r="A29" s="273"/>
      <c r="B29" s="27" t="s">
        <v>764</v>
      </c>
      <c r="C29" s="114" t="s">
        <v>792</v>
      </c>
      <c r="D29" s="65">
        <f>D24+D25+D26+D27+D28</f>
        <v>0</v>
      </c>
      <c r="E29" s="65">
        <f>E24+E25+E26+E27+E28</f>
        <v>0</v>
      </c>
      <c r="F29" s="65">
        <f>F24+F25+F26+F27+F28</f>
        <v>0</v>
      </c>
      <c r="G29" s="65">
        <f>G24+G25+G26+G27+G28</f>
        <v>0</v>
      </c>
      <c r="H29" s="65">
        <f t="shared" si="5"/>
        <v>0</v>
      </c>
      <c r="I29" s="65">
        <f t="shared" si="5"/>
        <v>0</v>
      </c>
      <c r="J29" s="132" t="s">
        <v>516</v>
      </c>
    </row>
    <row r="30" spans="1:10">
      <c r="A30" s="273"/>
      <c r="B30" s="27" t="s">
        <v>765</v>
      </c>
      <c r="C30" s="115" t="s">
        <v>494</v>
      </c>
      <c r="D30" s="63"/>
      <c r="E30" s="63"/>
      <c r="F30" s="63"/>
      <c r="G30" s="63"/>
      <c r="H30" s="78">
        <f t="shared" si="5"/>
        <v>0</v>
      </c>
      <c r="I30" s="78">
        <f t="shared" si="5"/>
        <v>0</v>
      </c>
      <c r="J30" s="144" t="s">
        <v>517</v>
      </c>
    </row>
    <row r="31" spans="1:10">
      <c r="A31" s="273"/>
      <c r="B31" s="27" t="s">
        <v>766</v>
      </c>
      <c r="C31" s="115" t="s">
        <v>763</v>
      </c>
      <c r="D31" s="63"/>
      <c r="E31" s="63"/>
      <c r="F31" s="63"/>
      <c r="G31" s="63"/>
      <c r="H31" s="122">
        <f t="shared" si="5"/>
        <v>0</v>
      </c>
      <c r="I31" s="122">
        <f t="shared" si="5"/>
        <v>0</v>
      </c>
      <c r="J31" s="145" t="s">
        <v>762</v>
      </c>
    </row>
    <row r="32" spans="1:10" s="15" customFormat="1" ht="21" customHeight="1">
      <c r="A32" s="274"/>
      <c r="B32" s="146" t="s">
        <v>767</v>
      </c>
      <c r="C32" s="114" t="s">
        <v>495</v>
      </c>
      <c r="D32" s="154">
        <f>D23+D29+D30+D31</f>
        <v>0</v>
      </c>
      <c r="E32" s="154">
        <f>E23+E29+E30+E31</f>
        <v>0</v>
      </c>
      <c r="F32" s="154">
        <f>F23+F29+F30+F31</f>
        <v>0</v>
      </c>
      <c r="G32" s="154">
        <f>G23+G29+G30+G31</f>
        <v>0</v>
      </c>
      <c r="H32" s="154">
        <f t="shared" si="5"/>
        <v>0</v>
      </c>
      <c r="I32" s="154">
        <f t="shared" si="5"/>
        <v>0</v>
      </c>
      <c r="J32" s="156" t="s">
        <v>518</v>
      </c>
    </row>
  </sheetData>
  <mergeCells count="8">
    <mergeCell ref="J1:J2"/>
    <mergeCell ref="F1:G1"/>
    <mergeCell ref="H1:I1"/>
    <mergeCell ref="A3:A32"/>
    <mergeCell ref="A1:A2"/>
    <mergeCell ref="B1:B2"/>
    <mergeCell ref="C1:C2"/>
    <mergeCell ref="D1:E1"/>
  </mergeCells>
  <phoneticPr fontId="0" type="noConversion"/>
  <printOptions horizontalCentered="1" gridLines="1"/>
  <pageMargins left="0.31496062992125984" right="0.31496062992125984" top="2.0078740157480315" bottom="0.59055118110236227" header="0.51181102362204722" footer="0.27559055118110237"/>
  <pageSetup paperSize="8" firstPageNumber="11" fitToHeight="2" orientation="landscape" blackAndWhite="1" useFirstPageNumber="1" r:id="rId1"/>
  <headerFooter alignWithMargins="0">
    <oddHeader>&amp;C&amp;"Arial,Normál"Finanszírozási kiadások 
2026.év&amp;R
&amp;"Arial,Normál"adatok Ft-ban</oddHeader>
    <oddFooter>&amp;C&amp;P. oldal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K37"/>
  <sheetViews>
    <sheetView workbookViewId="0">
      <pane xSplit="1" ySplit="2" topLeftCell="B15" activePane="bottomRight" state="frozen"/>
      <selection pane="topRight" activeCell="B1" sqref="B1"/>
      <selection pane="bottomLeft" activeCell="A3" sqref="A3"/>
      <selection pane="bottomRight" activeCell="G1" sqref="G1"/>
    </sheetView>
  </sheetViews>
  <sheetFormatPr defaultColWidth="9.109375" defaultRowHeight="13.2"/>
  <cols>
    <col min="1" max="1" width="9.109375" style="12"/>
    <col min="2" max="2" width="10.33203125" style="12" customWidth="1"/>
    <col min="3" max="3" width="64.109375" style="12" customWidth="1"/>
    <col min="4" max="4" width="14.44140625" style="12" bestFit="1" customWidth="1"/>
    <col min="5" max="5" width="15.44140625" style="12" customWidth="1"/>
    <col min="6" max="7" width="35.44140625" style="12" customWidth="1"/>
    <col min="8" max="8" width="12.33203125" style="12" customWidth="1"/>
    <col min="9" max="9" width="9.109375" style="12"/>
    <col min="10" max="10" width="16.44140625" style="12" customWidth="1"/>
    <col min="11" max="11" width="13.33203125" style="12" customWidth="1"/>
    <col min="12" max="16384" width="9.109375" style="12"/>
  </cols>
  <sheetData>
    <row r="1" spans="1:11" ht="25.5" customHeight="1">
      <c r="A1" s="237" t="s">
        <v>649</v>
      </c>
      <c r="B1" s="237" t="s">
        <v>84</v>
      </c>
      <c r="C1" s="239" t="s">
        <v>638</v>
      </c>
      <c r="D1" s="276" t="s">
        <v>797</v>
      </c>
      <c r="E1" s="278"/>
      <c r="F1" s="169" t="s">
        <v>816</v>
      </c>
      <c r="G1" s="169" t="s">
        <v>810</v>
      </c>
      <c r="H1" s="67"/>
    </row>
    <row r="2" spans="1:11" ht="26.4">
      <c r="A2" s="238"/>
      <c r="B2" s="238"/>
      <c r="C2" s="242"/>
      <c r="D2" s="67" t="s">
        <v>809</v>
      </c>
      <c r="E2" s="67" t="s">
        <v>810</v>
      </c>
      <c r="F2" s="67"/>
      <c r="G2" s="67"/>
      <c r="H2" s="67" t="s">
        <v>637</v>
      </c>
    </row>
    <row r="3" spans="1:11" ht="12.75" customHeight="1">
      <c r="A3" s="272"/>
      <c r="B3" s="97" t="s">
        <v>409</v>
      </c>
      <c r="C3" s="98" t="s">
        <v>743</v>
      </c>
      <c r="D3" s="108"/>
      <c r="E3" s="109"/>
      <c r="F3" s="149"/>
      <c r="G3" s="149"/>
      <c r="H3" s="63" t="s">
        <v>434</v>
      </c>
    </row>
    <row r="4" spans="1:11" ht="12.75" customHeight="1">
      <c r="A4" s="273"/>
      <c r="B4" s="101" t="s">
        <v>433</v>
      </c>
      <c r="C4" s="102" t="s">
        <v>395</v>
      </c>
      <c r="D4" s="110"/>
      <c r="E4" s="111"/>
      <c r="F4" s="149"/>
      <c r="G4" s="149"/>
      <c r="H4" s="63" t="s">
        <v>435</v>
      </c>
    </row>
    <row r="5" spans="1:11" s="15" customFormat="1" ht="12.75" customHeight="1">
      <c r="A5" s="273"/>
      <c r="B5" s="104" t="s">
        <v>411</v>
      </c>
      <c r="C5" s="105" t="s">
        <v>744</v>
      </c>
      <c r="D5" s="112"/>
      <c r="E5" s="113"/>
      <c r="F5" s="149"/>
      <c r="G5" s="149"/>
      <c r="H5" s="66" t="s">
        <v>436</v>
      </c>
    </row>
    <row r="6" spans="1:11" s="15" customFormat="1" ht="30" customHeight="1">
      <c r="A6" s="273"/>
      <c r="B6" s="19" t="s">
        <v>410</v>
      </c>
      <c r="C6" s="6" t="s">
        <v>742</v>
      </c>
      <c r="D6" s="65">
        <f>D3+D4+D5</f>
        <v>0</v>
      </c>
      <c r="E6" s="65">
        <f>E3+E4+E5</f>
        <v>0</v>
      </c>
      <c r="F6" s="65"/>
      <c r="G6" s="65">
        <v>0</v>
      </c>
      <c r="H6" s="120" t="s">
        <v>437</v>
      </c>
    </row>
    <row r="7" spans="1:11" ht="12.75" customHeight="1">
      <c r="A7" s="273"/>
      <c r="B7" s="97" t="s">
        <v>412</v>
      </c>
      <c r="C7" s="98" t="s">
        <v>396</v>
      </c>
      <c r="D7" s="108"/>
      <c r="E7" s="109"/>
      <c r="F7" s="149"/>
      <c r="G7" s="149"/>
      <c r="H7" s="63" t="s">
        <v>438</v>
      </c>
    </row>
    <row r="8" spans="1:11" s="15" customFormat="1" ht="12.75" customHeight="1">
      <c r="A8" s="273"/>
      <c r="B8" s="101" t="s">
        <v>413</v>
      </c>
      <c r="C8" s="102" t="s">
        <v>745</v>
      </c>
      <c r="D8" s="110"/>
      <c r="E8" s="111"/>
      <c r="F8" s="149"/>
      <c r="G8" s="149"/>
      <c r="H8" s="66" t="s">
        <v>439</v>
      </c>
    </row>
    <row r="9" spans="1:11" s="15" customFormat="1" ht="12.75" customHeight="1">
      <c r="A9" s="273"/>
      <c r="B9" s="101" t="s">
        <v>414</v>
      </c>
      <c r="C9" s="102" t="s">
        <v>397</v>
      </c>
      <c r="D9" s="110"/>
      <c r="E9" s="111"/>
      <c r="F9" s="149"/>
      <c r="G9" s="149"/>
      <c r="H9" s="66" t="s">
        <v>440</v>
      </c>
    </row>
    <row r="10" spans="1:11" ht="12.75" customHeight="1">
      <c r="A10" s="273"/>
      <c r="B10" s="104" t="s">
        <v>415</v>
      </c>
      <c r="C10" s="105" t="s">
        <v>746</v>
      </c>
      <c r="D10" s="112"/>
      <c r="E10" s="113"/>
      <c r="F10" s="149"/>
      <c r="G10" s="149"/>
      <c r="H10" s="63" t="s">
        <v>441</v>
      </c>
    </row>
    <row r="11" spans="1:11" s="15" customFormat="1" ht="21" customHeight="1">
      <c r="A11" s="273"/>
      <c r="B11" s="19" t="s">
        <v>416</v>
      </c>
      <c r="C11" s="114" t="s">
        <v>398</v>
      </c>
      <c r="D11" s="65">
        <f>D7+D8+D9+D10</f>
        <v>0</v>
      </c>
      <c r="E11" s="65">
        <f>E7+E8+E9+E10</f>
        <v>0</v>
      </c>
      <c r="F11" s="65"/>
      <c r="G11" s="65"/>
      <c r="H11" s="120" t="s">
        <v>442</v>
      </c>
    </row>
    <row r="12" spans="1:11" s="15" customFormat="1" ht="12.75" customHeight="1">
      <c r="A12" s="273"/>
      <c r="B12" s="97" t="s">
        <v>417</v>
      </c>
      <c r="C12" s="98" t="s">
        <v>399</v>
      </c>
      <c r="D12" s="108">
        <v>160632</v>
      </c>
      <c r="E12" s="109"/>
      <c r="F12" s="149">
        <v>112726</v>
      </c>
      <c r="G12" s="171">
        <f>E12+F12</f>
        <v>112726</v>
      </c>
      <c r="H12" s="66" t="s">
        <v>443</v>
      </c>
    </row>
    <row r="13" spans="1:11" s="15" customFormat="1" ht="12.75" customHeight="1">
      <c r="A13" s="273"/>
      <c r="B13" s="104" t="s">
        <v>418</v>
      </c>
      <c r="C13" s="105" t="s">
        <v>400</v>
      </c>
      <c r="D13" s="112">
        <v>0</v>
      </c>
      <c r="E13" s="113"/>
      <c r="F13" s="149"/>
      <c r="G13" s="149"/>
      <c r="H13" s="66" t="s">
        <v>444</v>
      </c>
    </row>
    <row r="14" spans="1:11" s="15" customFormat="1" ht="21" customHeight="1">
      <c r="A14" s="273"/>
      <c r="B14" s="19" t="s">
        <v>419</v>
      </c>
      <c r="C14" s="114" t="s">
        <v>401</v>
      </c>
      <c r="D14" s="65">
        <f>D12+D13</f>
        <v>160632</v>
      </c>
      <c r="E14" s="65">
        <f>E12+E13</f>
        <v>0</v>
      </c>
      <c r="F14" s="65">
        <f>F12</f>
        <v>112726</v>
      </c>
      <c r="G14" s="65">
        <f>G12</f>
        <v>112726</v>
      </c>
      <c r="H14" s="120" t="s">
        <v>445</v>
      </c>
      <c r="K14" s="15">
        <v>3</v>
      </c>
    </row>
    <row r="15" spans="1:11" s="15" customFormat="1" ht="12.75" customHeight="1">
      <c r="A15" s="273"/>
      <c r="B15" s="97" t="s">
        <v>420</v>
      </c>
      <c r="C15" s="98" t="s">
        <v>402</v>
      </c>
      <c r="D15" s="108"/>
      <c r="E15" s="109"/>
      <c r="F15" s="149"/>
      <c r="G15" s="149"/>
      <c r="H15" s="66" t="s">
        <v>446</v>
      </c>
    </row>
    <row r="16" spans="1:11" s="15" customFormat="1" ht="12.75" customHeight="1">
      <c r="A16" s="273"/>
      <c r="B16" s="101" t="s">
        <v>421</v>
      </c>
      <c r="C16" s="102" t="s">
        <v>403</v>
      </c>
      <c r="D16" s="110"/>
      <c r="E16" s="111"/>
      <c r="F16" s="149"/>
      <c r="G16" s="149"/>
      <c r="H16" s="66" t="s">
        <v>447</v>
      </c>
    </row>
    <row r="17" spans="1:8" s="15" customFormat="1" ht="12.75" customHeight="1">
      <c r="A17" s="273"/>
      <c r="B17" s="101" t="s">
        <v>422</v>
      </c>
      <c r="C17" s="102" t="s">
        <v>404</v>
      </c>
      <c r="D17" s="110"/>
      <c r="E17" s="111"/>
      <c r="F17" s="149"/>
      <c r="G17" s="149"/>
      <c r="H17" s="66" t="s">
        <v>448</v>
      </c>
    </row>
    <row r="18" spans="1:8" s="15" customFormat="1" ht="12.75" customHeight="1">
      <c r="A18" s="273"/>
      <c r="B18" s="101" t="s">
        <v>423</v>
      </c>
      <c r="C18" s="222" t="s">
        <v>747</v>
      </c>
      <c r="D18" s="110"/>
      <c r="E18" s="111"/>
      <c r="F18" s="149"/>
      <c r="G18" s="149"/>
      <c r="H18" s="66" t="s">
        <v>449</v>
      </c>
    </row>
    <row r="19" spans="1:8" s="15" customFormat="1" ht="12.75" customHeight="1">
      <c r="A19" s="273"/>
      <c r="B19" s="220" t="s">
        <v>424</v>
      </c>
      <c r="C19" s="148" t="s">
        <v>405</v>
      </c>
      <c r="D19" s="221"/>
      <c r="E19" s="219"/>
      <c r="F19" s="149"/>
      <c r="G19" s="149"/>
      <c r="H19" s="66" t="s">
        <v>450</v>
      </c>
    </row>
    <row r="20" spans="1:8" s="15" customFormat="1" ht="12.75" customHeight="1">
      <c r="A20" s="273"/>
      <c r="B20" s="104" t="s">
        <v>425</v>
      </c>
      <c r="C20" s="148" t="s">
        <v>771</v>
      </c>
      <c r="D20" s="11"/>
      <c r="E20" s="149"/>
      <c r="F20" s="149"/>
      <c r="G20" s="149"/>
      <c r="H20" s="66" t="s">
        <v>769</v>
      </c>
    </row>
    <row r="21" spans="1:8" s="15" customFormat="1" ht="12.75" customHeight="1">
      <c r="A21" s="273"/>
      <c r="B21" s="104" t="s">
        <v>426</v>
      </c>
      <c r="C21" s="148" t="s">
        <v>772</v>
      </c>
      <c r="D21" s="11"/>
      <c r="E21" s="149"/>
      <c r="F21" s="149"/>
      <c r="G21" s="149"/>
      <c r="H21" s="66" t="s">
        <v>770</v>
      </c>
    </row>
    <row r="22" spans="1:8" s="15" customFormat="1" ht="12.75" customHeight="1">
      <c r="A22" s="273"/>
      <c r="B22" s="104" t="s">
        <v>427</v>
      </c>
      <c r="C22" s="138" t="s">
        <v>773</v>
      </c>
      <c r="D22" s="147">
        <f>D20+D21</f>
        <v>0</v>
      </c>
      <c r="E22" s="218">
        <f>E20+E21</f>
        <v>0</v>
      </c>
      <c r="F22" s="218"/>
      <c r="G22" s="11"/>
      <c r="H22" s="66" t="s">
        <v>768</v>
      </c>
    </row>
    <row r="23" spans="1:8" s="15" customFormat="1" ht="21" customHeight="1">
      <c r="A23" s="273"/>
      <c r="B23" s="104" t="s">
        <v>428</v>
      </c>
      <c r="C23" s="114" t="s">
        <v>793</v>
      </c>
      <c r="D23" s="65">
        <f>D6+D11+D14+D15+D16+D17+D18+D19+D22</f>
        <v>160632</v>
      </c>
      <c r="E23" s="65">
        <f>E6+E11+E14+E15+E16+E17+E18+E19+E22</f>
        <v>0</v>
      </c>
      <c r="F23" s="65">
        <f>F14</f>
        <v>112726</v>
      </c>
      <c r="G23" s="65">
        <f>E23+F23</f>
        <v>112726</v>
      </c>
      <c r="H23" s="120" t="s">
        <v>451</v>
      </c>
    </row>
    <row r="24" spans="1:8">
      <c r="A24" s="273"/>
      <c r="B24" s="104" t="s">
        <v>429</v>
      </c>
      <c r="C24" s="98" t="s">
        <v>794</v>
      </c>
      <c r="D24" s="99"/>
      <c r="E24" s="100"/>
      <c r="F24" s="170"/>
      <c r="G24" s="170"/>
      <c r="H24" s="63" t="s">
        <v>452</v>
      </c>
    </row>
    <row r="25" spans="1:8">
      <c r="A25" s="273"/>
      <c r="B25" s="104" t="s">
        <v>430</v>
      </c>
      <c r="C25" s="102" t="s">
        <v>406</v>
      </c>
      <c r="D25" s="103"/>
      <c r="E25" s="70"/>
      <c r="F25" s="170"/>
      <c r="G25" s="170"/>
      <c r="H25" s="63" t="s">
        <v>453</v>
      </c>
    </row>
    <row r="26" spans="1:8">
      <c r="A26" s="273"/>
      <c r="B26" s="104" t="s">
        <v>431</v>
      </c>
      <c r="C26" s="102" t="s">
        <v>407</v>
      </c>
      <c r="D26" s="103"/>
      <c r="E26" s="70"/>
      <c r="F26" s="170"/>
      <c r="G26" s="170"/>
      <c r="H26" s="63" t="s">
        <v>454</v>
      </c>
    </row>
    <row r="27" spans="1:8" ht="26.4">
      <c r="A27" s="273"/>
      <c r="B27" s="104" t="s">
        <v>432</v>
      </c>
      <c r="C27" s="105" t="s">
        <v>748</v>
      </c>
      <c r="D27" s="106"/>
      <c r="E27" s="107"/>
      <c r="F27" s="170"/>
      <c r="G27" s="170"/>
      <c r="H27" s="63" t="s">
        <v>455</v>
      </c>
    </row>
    <row r="28" spans="1:8">
      <c r="A28" s="273"/>
      <c r="B28" s="104" t="s">
        <v>753</v>
      </c>
      <c r="C28" s="138" t="s">
        <v>750</v>
      </c>
      <c r="D28" s="139"/>
      <c r="E28" s="140"/>
      <c r="F28" s="170"/>
      <c r="G28" s="170"/>
      <c r="H28" s="63" t="s">
        <v>749</v>
      </c>
    </row>
    <row r="29" spans="1:8" s="15" customFormat="1" ht="21" customHeight="1">
      <c r="A29" s="273"/>
      <c r="B29" s="104" t="s">
        <v>754</v>
      </c>
      <c r="C29" s="114" t="s">
        <v>795</v>
      </c>
      <c r="D29" s="65">
        <f>D24+D25+D26+D27+D28</f>
        <v>0</v>
      </c>
      <c r="E29" s="65">
        <f>E24+E25+E26+E27+E28</f>
        <v>0</v>
      </c>
      <c r="F29" s="65"/>
      <c r="G29" s="65"/>
      <c r="H29" s="120" t="s">
        <v>456</v>
      </c>
    </row>
    <row r="30" spans="1:8" s="15" customFormat="1" ht="12.75" customHeight="1">
      <c r="A30" s="273"/>
      <c r="B30" s="104" t="s">
        <v>774</v>
      </c>
      <c r="C30" s="115" t="s">
        <v>408</v>
      </c>
      <c r="D30" s="58"/>
      <c r="E30" s="58"/>
      <c r="F30" s="58"/>
      <c r="G30" s="58"/>
      <c r="H30" s="66" t="s">
        <v>457</v>
      </c>
    </row>
    <row r="31" spans="1:8" s="15" customFormat="1" ht="12.75" customHeight="1">
      <c r="A31" s="273"/>
      <c r="B31" s="104" t="s">
        <v>775</v>
      </c>
      <c r="C31" s="115" t="s">
        <v>752</v>
      </c>
      <c r="D31" s="58"/>
      <c r="E31" s="58"/>
      <c r="F31" s="58"/>
      <c r="G31" s="58"/>
      <c r="H31" s="66" t="s">
        <v>751</v>
      </c>
    </row>
    <row r="32" spans="1:8" s="15" customFormat="1" ht="21" customHeight="1">
      <c r="A32" s="274"/>
      <c r="B32" s="104" t="s">
        <v>776</v>
      </c>
      <c r="C32" s="114" t="s">
        <v>796</v>
      </c>
      <c r="D32" s="154">
        <f>D23+D29+D30+D31</f>
        <v>160632</v>
      </c>
      <c r="E32" s="154">
        <f>E23+E29+E30</f>
        <v>0</v>
      </c>
      <c r="F32" s="154">
        <f>F23</f>
        <v>112726</v>
      </c>
      <c r="G32" s="154">
        <f>G23</f>
        <v>112726</v>
      </c>
      <c r="H32" s="157" t="s">
        <v>458</v>
      </c>
    </row>
    <row r="33" spans="10:10">
      <c r="J33" s="11"/>
    </row>
    <row r="34" spans="10:10">
      <c r="J34" s="11"/>
    </row>
    <row r="35" spans="10:10">
      <c r="J35" s="11"/>
    </row>
    <row r="36" spans="10:10">
      <c r="J36" s="11"/>
    </row>
    <row r="37" spans="10:10">
      <c r="J37" s="11"/>
    </row>
  </sheetData>
  <mergeCells count="5">
    <mergeCell ref="D1:E1"/>
    <mergeCell ref="A3:A32"/>
    <mergeCell ref="A1:A2"/>
    <mergeCell ref="B1:B2"/>
    <mergeCell ref="C1:C2"/>
  </mergeCells>
  <phoneticPr fontId="0" type="noConversion"/>
  <printOptions horizontalCentered="1" gridLines="1"/>
  <pageMargins left="0.7" right="0.7" top="0.75" bottom="0.75" header="0.3" footer="0.3"/>
  <pageSetup paperSize="8" firstPageNumber="12" fitToHeight="2" orientation="landscape" blackAndWhite="1" useFirstPageNumber="1" r:id="rId1"/>
  <headerFooter alignWithMargins="0">
    <oddHeader>&amp;C&amp;"Arial,Normál"Finanszírozási bevételek 
2026.év&amp;R
&amp;"Arial,Normál"adatok Ft-ban</oddHeader>
    <oddFooter>&amp;C&amp;P. oldal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K30"/>
  <sheetViews>
    <sheetView zoomScale="90" zoomScaleNormal="90" workbookViewId="0">
      <selection activeCell="M1" sqref="M1"/>
    </sheetView>
  </sheetViews>
  <sheetFormatPr defaultColWidth="9.109375" defaultRowHeight="13.2"/>
  <cols>
    <col min="1" max="1" width="7.44140625" style="12" customWidth="1"/>
    <col min="2" max="2" width="58.88671875" style="12" customWidth="1"/>
    <col min="3" max="4" width="14.6640625" style="12" customWidth="1"/>
    <col min="5" max="5" width="0.109375" style="12" customWidth="1"/>
    <col min="6" max="6" width="14.6640625" style="12" hidden="1" customWidth="1"/>
    <col min="7" max="9" width="30.33203125" style="12" customWidth="1"/>
    <col min="10" max="10" width="14.6640625" style="12" customWidth="1"/>
    <col min="11" max="11" width="16.44140625" style="12" customWidth="1"/>
    <col min="12" max="16384" width="9.109375" style="12"/>
  </cols>
  <sheetData>
    <row r="1" spans="1:11" ht="84.75" customHeight="1">
      <c r="A1" s="23" t="s">
        <v>18</v>
      </c>
      <c r="B1" s="239" t="s">
        <v>638</v>
      </c>
      <c r="C1" s="276" t="s">
        <v>807</v>
      </c>
      <c r="D1" s="277"/>
      <c r="E1" s="270" t="s">
        <v>797</v>
      </c>
      <c r="F1" s="271"/>
      <c r="G1" s="167" t="s">
        <v>807</v>
      </c>
      <c r="H1" s="167" t="s">
        <v>807</v>
      </c>
      <c r="I1" s="167" t="s">
        <v>807</v>
      </c>
      <c r="J1" s="270" t="s">
        <v>807</v>
      </c>
      <c r="K1" s="279"/>
    </row>
    <row r="2" spans="1:11" ht="48" customHeight="1">
      <c r="A2" s="25">
        <v>1</v>
      </c>
      <c r="B2" s="242"/>
      <c r="C2" s="67" t="s">
        <v>809</v>
      </c>
      <c r="D2" s="67" t="s">
        <v>810</v>
      </c>
      <c r="E2" s="67" t="s">
        <v>696</v>
      </c>
      <c r="F2" s="68" t="s">
        <v>697</v>
      </c>
      <c r="G2" s="119" t="s">
        <v>815</v>
      </c>
      <c r="H2" s="174" t="s">
        <v>804</v>
      </c>
      <c r="I2" s="174" t="s">
        <v>805</v>
      </c>
      <c r="J2" s="67" t="s">
        <v>809</v>
      </c>
      <c r="K2" s="67" t="s">
        <v>810</v>
      </c>
    </row>
    <row r="3" spans="1:11" s="15" customFormat="1" ht="13.8" thickBot="1">
      <c r="A3" s="88" t="s">
        <v>529</v>
      </c>
      <c r="B3" s="95" t="s">
        <v>519</v>
      </c>
      <c r="C3" s="96">
        <f t="shared" ref="C3:J3" si="0">C4+C5+C6+C7+C8+C9+C10+C11</f>
        <v>1954387</v>
      </c>
      <c r="D3" s="96">
        <f>D4+D5+D6+D7+D8+D9+D10+D11</f>
        <v>1352000</v>
      </c>
      <c r="E3" s="96">
        <f t="shared" si="0"/>
        <v>0</v>
      </c>
      <c r="F3" s="96">
        <f t="shared" si="0"/>
        <v>0</v>
      </c>
      <c r="G3" s="96">
        <f>SUM(G4:G11)</f>
        <v>2615286</v>
      </c>
      <c r="H3" s="96">
        <v>0</v>
      </c>
      <c r="I3" s="96">
        <f>SUM(I4:I11)</f>
        <v>0</v>
      </c>
      <c r="J3" s="96">
        <f t="shared" si="0"/>
        <v>1954387</v>
      </c>
      <c r="K3" s="96">
        <f>K13+K21</f>
        <v>2615286</v>
      </c>
    </row>
    <row r="4" spans="1:11">
      <c r="A4" s="80" t="s">
        <v>520</v>
      </c>
      <c r="B4" s="81" t="s">
        <v>50</v>
      </c>
      <c r="C4" s="151">
        <f>'2026 ktgv kiadás_01'!F64</f>
        <v>0</v>
      </c>
      <c r="D4" s="151">
        <f>SUM('2026 ktgv kiadás_01'!N64)</f>
        <v>20000</v>
      </c>
      <c r="E4" s="151"/>
      <c r="F4" s="151"/>
      <c r="G4" s="151">
        <f>'2026 ktgv kiadás_01'!I64</f>
        <v>20000</v>
      </c>
      <c r="H4" s="151">
        <f>'2026 ktgv kiadás_01'!J64</f>
        <v>0</v>
      </c>
      <c r="I4" s="151">
        <f>'2026 ktgv kiadás_01'!K64</f>
        <v>0</v>
      </c>
      <c r="J4" s="151">
        <f>C4</f>
        <v>0</v>
      </c>
      <c r="K4" s="151">
        <f>SUM(D4)</f>
        <v>20000</v>
      </c>
    </row>
    <row r="5" spans="1:11">
      <c r="A5" s="24" t="s">
        <v>521</v>
      </c>
      <c r="B5" s="70" t="s">
        <v>57</v>
      </c>
      <c r="C5" s="158">
        <f>'2026 ktgv kiadás_01'!M65</f>
        <v>0</v>
      </c>
      <c r="D5" s="158">
        <f>SUM('2026 ktgv kiadás_01'!N65)</f>
        <v>5000</v>
      </c>
      <c r="E5" s="158"/>
      <c r="F5" s="158"/>
      <c r="G5" s="151">
        <f>'2026 ktgv kiadás_01'!I65</f>
        <v>5000</v>
      </c>
      <c r="H5" s="151">
        <f>'2026 ktgv kiadás_01'!J65</f>
        <v>0</v>
      </c>
      <c r="I5" s="151">
        <f>'2026 ktgv kiadás_01'!K65</f>
        <v>0</v>
      </c>
      <c r="J5" s="151">
        <f t="shared" ref="J5:J11" si="1">C5</f>
        <v>0</v>
      </c>
      <c r="K5" s="151">
        <f t="shared" ref="K5:K10" si="2">SUM(D5)</f>
        <v>5000</v>
      </c>
    </row>
    <row r="6" spans="1:11">
      <c r="A6" s="24" t="s">
        <v>522</v>
      </c>
      <c r="B6" s="70" t="s">
        <v>51</v>
      </c>
      <c r="C6" s="158">
        <f>'2026 ktgv kiadás_01'!M161</f>
        <v>1954387</v>
      </c>
      <c r="D6" s="158">
        <f>SUM('2026 ktgv kiadás_01'!G161:H161)</f>
        <v>1250800</v>
      </c>
      <c r="E6" s="158"/>
      <c r="F6" s="158"/>
      <c r="G6" s="151">
        <v>2399786</v>
      </c>
      <c r="H6" s="151">
        <v>0</v>
      </c>
      <c r="I6" s="151">
        <f>'2026 ktgv kiadás_01'!K161</f>
        <v>0</v>
      </c>
      <c r="J6" s="151">
        <f t="shared" si="1"/>
        <v>1954387</v>
      </c>
      <c r="K6" s="151">
        <f>G6</f>
        <v>2399786</v>
      </c>
    </row>
    <row r="7" spans="1:11">
      <c r="A7" s="24" t="s">
        <v>523</v>
      </c>
      <c r="B7" s="70" t="s">
        <v>52</v>
      </c>
      <c r="C7" s="158">
        <v>0</v>
      </c>
      <c r="D7" s="158">
        <f>'2026 ktgv kiadás_01'!H162</f>
        <v>0</v>
      </c>
      <c r="E7" s="158"/>
      <c r="F7" s="158"/>
      <c r="G7" s="151"/>
      <c r="H7" s="151"/>
      <c r="I7" s="151"/>
      <c r="J7" s="151">
        <f t="shared" si="1"/>
        <v>0</v>
      </c>
      <c r="K7" s="151">
        <f t="shared" si="2"/>
        <v>0</v>
      </c>
    </row>
    <row r="8" spans="1:11">
      <c r="A8" s="24" t="s">
        <v>525</v>
      </c>
      <c r="B8" s="70" t="s">
        <v>542</v>
      </c>
      <c r="C8" s="158">
        <v>0</v>
      </c>
      <c r="D8" s="158">
        <v>0</v>
      </c>
      <c r="E8" s="158"/>
      <c r="F8" s="158"/>
      <c r="G8" s="151"/>
      <c r="H8" s="151"/>
      <c r="I8" s="151"/>
      <c r="J8" s="151">
        <f t="shared" si="1"/>
        <v>0</v>
      </c>
      <c r="K8" s="151">
        <f t="shared" si="2"/>
        <v>0</v>
      </c>
    </row>
    <row r="9" spans="1:11">
      <c r="A9" s="24" t="s">
        <v>524</v>
      </c>
      <c r="B9" s="70" t="s">
        <v>58</v>
      </c>
      <c r="C9" s="158">
        <f>'2026 ktgv kiadás_01'!M204</f>
        <v>0</v>
      </c>
      <c r="D9" s="158">
        <f>'2026 ktgv kiadás_01'!G204</f>
        <v>76200</v>
      </c>
      <c r="E9" s="158"/>
      <c r="F9" s="158"/>
      <c r="G9" s="151">
        <v>190500</v>
      </c>
      <c r="H9" s="151"/>
      <c r="I9" s="151">
        <f>'2026 ktgv kiadás_01'!K204</f>
        <v>0</v>
      </c>
      <c r="J9" s="151">
        <f t="shared" si="1"/>
        <v>0</v>
      </c>
      <c r="K9" s="151">
        <v>190500</v>
      </c>
    </row>
    <row r="10" spans="1:11">
      <c r="A10" s="24" t="s">
        <v>526</v>
      </c>
      <c r="B10" s="70" t="s">
        <v>53</v>
      </c>
      <c r="C10" s="158">
        <f>'2026 ktgv kiadás_01'!M212</f>
        <v>0</v>
      </c>
      <c r="D10" s="158">
        <f>'2026 ktgv kiadás_01'!N212</f>
        <v>0</v>
      </c>
      <c r="E10" s="158"/>
      <c r="F10" s="158"/>
      <c r="G10" s="151"/>
      <c r="H10" s="151"/>
      <c r="I10" s="151"/>
      <c r="J10" s="151">
        <f t="shared" si="1"/>
        <v>0</v>
      </c>
      <c r="K10" s="151">
        <f t="shared" si="2"/>
        <v>0</v>
      </c>
    </row>
    <row r="11" spans="1:11" ht="13.8" thickBot="1">
      <c r="A11" s="82" t="s">
        <v>527</v>
      </c>
      <c r="B11" s="83" t="s">
        <v>543</v>
      </c>
      <c r="C11" s="159"/>
      <c r="D11" s="159">
        <v>0</v>
      </c>
      <c r="E11" s="159"/>
      <c r="F11" s="159"/>
      <c r="G11" s="165"/>
      <c r="H11" s="165"/>
      <c r="I11" s="165"/>
      <c r="J11" s="151">
        <f t="shared" si="1"/>
        <v>0</v>
      </c>
      <c r="K11" s="151">
        <f t="shared" ref="K11:K12" si="3">D11</f>
        <v>0</v>
      </c>
    </row>
    <row r="12" spans="1:11" ht="13.8" thickBot="1">
      <c r="A12" s="87" t="s">
        <v>528</v>
      </c>
      <c r="B12" s="89" t="s">
        <v>530</v>
      </c>
      <c r="C12" s="160">
        <f>'2026 finanszírozási kiadás_03'!D32</f>
        <v>0</v>
      </c>
      <c r="D12" s="160">
        <f>'2026 finanszírozási kiadás_03'!E32</f>
        <v>0</v>
      </c>
      <c r="E12" s="160">
        <f>'2026 finanszírozási kiadás_03'!F32</f>
        <v>0</v>
      </c>
      <c r="F12" s="160">
        <f>'2026 finanszírozási kiadás_03'!G32</f>
        <v>0</v>
      </c>
      <c r="G12" s="160"/>
      <c r="H12" s="160"/>
      <c r="I12" s="160"/>
      <c r="J12" s="160">
        <f>'2026 finanszírozási kiadás_03'!H32</f>
        <v>0</v>
      </c>
      <c r="K12" s="165">
        <f t="shared" si="3"/>
        <v>0</v>
      </c>
    </row>
    <row r="13" spans="1:11" ht="14.4" thickTop="1" thickBot="1">
      <c r="A13" s="88" t="s">
        <v>531</v>
      </c>
      <c r="B13" s="88" t="s">
        <v>532</v>
      </c>
      <c r="C13" s="86">
        <f t="shared" ref="C13:J13" si="4">C14+C15+C16+C17+C18+C19+C20</f>
        <v>1906481</v>
      </c>
      <c r="D13" s="86">
        <f t="shared" si="4"/>
        <v>1352000</v>
      </c>
      <c r="E13" s="86" t="e">
        <f t="shared" si="4"/>
        <v>#REF!</v>
      </c>
      <c r="F13" s="86" t="e">
        <f t="shared" si="4"/>
        <v>#REF!</v>
      </c>
      <c r="G13" s="164">
        <v>2502560</v>
      </c>
      <c r="H13" s="164">
        <v>0</v>
      </c>
      <c r="I13" s="164">
        <f>SUM(I14)</f>
        <v>0</v>
      </c>
      <c r="J13" s="164">
        <f t="shared" si="4"/>
        <v>1906481</v>
      </c>
      <c r="K13" s="166">
        <v>2502560</v>
      </c>
    </row>
    <row r="14" spans="1:11" s="15" customFormat="1">
      <c r="A14" s="80" t="s">
        <v>533</v>
      </c>
      <c r="B14" s="84" t="s">
        <v>544</v>
      </c>
      <c r="C14" s="161">
        <f>'2026 ktgv bevétel_02'!L19</f>
        <v>1871536</v>
      </c>
      <c r="D14" s="161">
        <f>'2026 ktgv bevétel_02'!H96</f>
        <v>1352000</v>
      </c>
      <c r="E14" s="161"/>
      <c r="F14" s="161"/>
      <c r="G14" s="161">
        <v>2502560</v>
      </c>
      <c r="H14" s="161">
        <v>0</v>
      </c>
      <c r="I14" s="161">
        <f>'2026 ktgv bevétel_02'!K19</f>
        <v>0</v>
      </c>
      <c r="J14" s="161">
        <f>C14</f>
        <v>1871536</v>
      </c>
      <c r="K14" s="161">
        <v>2502560</v>
      </c>
    </row>
    <row r="15" spans="1:11">
      <c r="A15" s="24" t="s">
        <v>534</v>
      </c>
      <c r="B15" s="26" t="s">
        <v>545</v>
      </c>
      <c r="C15" s="162">
        <f>'2026 ktgv bevétel_02'!L29</f>
        <v>0</v>
      </c>
      <c r="D15" s="162"/>
      <c r="E15" s="162"/>
      <c r="F15" s="162"/>
      <c r="G15" s="161"/>
      <c r="H15" s="161"/>
      <c r="I15" s="161"/>
      <c r="J15" s="161">
        <f t="shared" ref="J15:J20" si="5">C15</f>
        <v>0</v>
      </c>
      <c r="K15" s="161">
        <f>D15+G15</f>
        <v>0</v>
      </c>
    </row>
    <row r="16" spans="1:11">
      <c r="A16" s="24" t="s">
        <v>535</v>
      </c>
      <c r="B16" s="26" t="s">
        <v>54</v>
      </c>
      <c r="C16" s="162">
        <f>'2026 ktgv bevétel_02'!F43</f>
        <v>0</v>
      </c>
      <c r="D16" s="162">
        <f>'2026 ktgv bevétel_02'!H43</f>
        <v>0</v>
      </c>
      <c r="E16" s="162" t="e">
        <f>'2026 ktgv bevétel_02'!#REF!</f>
        <v>#REF!</v>
      </c>
      <c r="F16" s="162" t="e">
        <f>'2026 ktgv bevétel_02'!#REF!</f>
        <v>#REF!</v>
      </c>
      <c r="G16" s="161"/>
      <c r="H16" s="161"/>
      <c r="I16" s="161"/>
      <c r="J16" s="161">
        <f t="shared" si="5"/>
        <v>0</v>
      </c>
      <c r="K16" s="161">
        <f t="shared" ref="K16:K20" si="6">D16</f>
        <v>0</v>
      </c>
    </row>
    <row r="17" spans="1:11">
      <c r="A17" s="24" t="s">
        <v>536</v>
      </c>
      <c r="B17" s="26" t="s">
        <v>546</v>
      </c>
      <c r="C17" s="162">
        <f>SUM('2026 ktgv bevétel_02'!L69)</f>
        <v>34945</v>
      </c>
      <c r="D17" s="162">
        <f>'2026 ktgv bevétel_02'!H69</f>
        <v>0</v>
      </c>
      <c r="E17" s="162" t="e">
        <f>'2026 ktgv bevétel_02'!#REF!</f>
        <v>#REF!</v>
      </c>
      <c r="F17" s="162" t="e">
        <f>'2026 ktgv bevétel_02'!#REF!</f>
        <v>#REF!</v>
      </c>
      <c r="G17" s="161"/>
      <c r="H17" s="161"/>
      <c r="I17" s="161"/>
      <c r="J17" s="161">
        <f>SUM('2026 ktgv bevétel_02'!L69)</f>
        <v>34945</v>
      </c>
      <c r="K17" s="161">
        <f t="shared" si="6"/>
        <v>0</v>
      </c>
    </row>
    <row r="18" spans="1:11">
      <c r="A18" s="24" t="s">
        <v>537</v>
      </c>
      <c r="B18" s="26" t="s">
        <v>59</v>
      </c>
      <c r="C18" s="162">
        <f>'2026 ktgv bevétel_02'!F75</f>
        <v>0</v>
      </c>
      <c r="D18" s="162">
        <f>'2026 ktgv bevétel_02'!H75</f>
        <v>0</v>
      </c>
      <c r="E18" s="162" t="e">
        <f>'2026 ktgv bevétel_02'!#REF!</f>
        <v>#REF!</v>
      </c>
      <c r="F18" s="162" t="e">
        <f>'2026 ktgv bevétel_02'!#REF!</f>
        <v>#REF!</v>
      </c>
      <c r="G18" s="161"/>
      <c r="H18" s="161"/>
      <c r="I18" s="161"/>
      <c r="J18" s="161">
        <f t="shared" si="5"/>
        <v>0</v>
      </c>
      <c r="K18" s="161">
        <f t="shared" si="6"/>
        <v>0</v>
      </c>
    </row>
    <row r="19" spans="1:11">
      <c r="A19" s="24" t="s">
        <v>538</v>
      </c>
      <c r="B19" s="26" t="s">
        <v>55</v>
      </c>
      <c r="C19" s="162">
        <f>'2026 ktgv bevétel_02'!F85</f>
        <v>0</v>
      </c>
      <c r="D19" s="162">
        <f>'2026 ktgv bevétel_02'!H85</f>
        <v>0</v>
      </c>
      <c r="E19" s="162" t="e">
        <f>'2026 ktgv bevétel_02'!#REF!</f>
        <v>#REF!</v>
      </c>
      <c r="F19" s="162" t="e">
        <f>'2026 ktgv bevétel_02'!#REF!</f>
        <v>#REF!</v>
      </c>
      <c r="G19" s="161"/>
      <c r="H19" s="161"/>
      <c r="I19" s="161"/>
      <c r="J19" s="161">
        <f t="shared" si="5"/>
        <v>0</v>
      </c>
      <c r="K19" s="161">
        <f t="shared" si="6"/>
        <v>0</v>
      </c>
    </row>
    <row r="20" spans="1:11" ht="13.8" thickBot="1">
      <c r="A20" s="82" t="s">
        <v>539</v>
      </c>
      <c r="B20" s="90" t="s">
        <v>547</v>
      </c>
      <c r="C20" s="163">
        <f>'2026 ktgv bevétel_02'!F95</f>
        <v>0</v>
      </c>
      <c r="D20" s="163">
        <f>'2026 ktgv bevétel_02'!H95</f>
        <v>0</v>
      </c>
      <c r="E20" s="163" t="e">
        <f>'2026 ktgv bevétel_02'!#REF!</f>
        <v>#REF!</v>
      </c>
      <c r="F20" s="163" t="e">
        <f>'2026 ktgv bevétel_02'!#REF!</f>
        <v>#REF!</v>
      </c>
      <c r="G20" s="172"/>
      <c r="H20" s="172"/>
      <c r="I20" s="172"/>
      <c r="J20" s="161">
        <f t="shared" si="5"/>
        <v>0</v>
      </c>
      <c r="K20" s="161">
        <f t="shared" si="6"/>
        <v>0</v>
      </c>
    </row>
    <row r="21" spans="1:11" ht="13.8" thickBot="1">
      <c r="A21" s="85" t="s">
        <v>540</v>
      </c>
      <c r="B21" s="91" t="s">
        <v>541</v>
      </c>
      <c r="C21" s="180"/>
      <c r="D21" s="181"/>
      <c r="E21" s="178"/>
      <c r="F21" s="179"/>
      <c r="G21" s="179"/>
      <c r="H21" s="179"/>
      <c r="I21" s="179"/>
      <c r="J21" s="92">
        <f>SUM('2026 finanszírozási bevétel_04'!D32)</f>
        <v>160632</v>
      </c>
      <c r="K21" s="92">
        <f>'2026 finanszírozási bevétel_04'!G32</f>
        <v>112726</v>
      </c>
    </row>
    <row r="22" spans="1:11" s="15" customFormat="1" ht="19.5" customHeight="1" thickTop="1" thickBot="1">
      <c r="A22" s="281" t="s">
        <v>694</v>
      </c>
      <c r="B22" s="282"/>
      <c r="C22" s="168"/>
      <c r="D22" s="168"/>
      <c r="E22" s="168"/>
      <c r="F22" s="176"/>
      <c r="G22" s="168"/>
      <c r="H22" s="168"/>
      <c r="I22" s="168"/>
      <c r="J22" s="93"/>
      <c r="K22" s="94">
        <f>K13+K21-K3-K12</f>
        <v>0</v>
      </c>
    </row>
    <row r="23" spans="1:11">
      <c r="A23" s="69"/>
    </row>
    <row r="24" spans="1:11">
      <c r="C24" s="11"/>
      <c r="J24" s="11"/>
    </row>
    <row r="26" spans="1:11">
      <c r="C26" s="280"/>
      <c r="D26" s="280"/>
      <c r="E26" s="280"/>
      <c r="F26" s="280"/>
      <c r="G26" s="20"/>
      <c r="H26" s="20"/>
      <c r="I26" s="20"/>
      <c r="J26" s="11"/>
    </row>
    <row r="27" spans="1:11">
      <c r="C27" s="280"/>
      <c r="D27" s="280"/>
      <c r="E27" s="280"/>
      <c r="F27" s="280"/>
      <c r="G27" s="20"/>
      <c r="H27" s="20"/>
      <c r="I27" s="20"/>
    </row>
    <row r="30" spans="1:11">
      <c r="D30" s="280"/>
      <c r="E30" s="280"/>
    </row>
  </sheetData>
  <mergeCells count="10">
    <mergeCell ref="C1:D1"/>
    <mergeCell ref="E1:F1"/>
    <mergeCell ref="J1:K1"/>
    <mergeCell ref="D30:E30"/>
    <mergeCell ref="B1:B2"/>
    <mergeCell ref="A22:B22"/>
    <mergeCell ref="C26:D26"/>
    <mergeCell ref="C27:D27"/>
    <mergeCell ref="E26:F26"/>
    <mergeCell ref="E27:F27"/>
  </mergeCells>
  <phoneticPr fontId="0" type="noConversion"/>
  <printOptions horizontalCentered="1"/>
  <pageMargins left="0.70866141732283472" right="0.70866141732283472" top="2.0078740157480315" bottom="0.74803149606299213" header="0.31496062992125984" footer="0.31496062992125984"/>
  <pageSetup paperSize="8" scale="90" firstPageNumber="11" fitToHeight="0" orientation="landscape" blackAndWhite="1" useFirstPageNumber="1" r:id="rId1"/>
  <headerFooter alignWithMargins="0">
    <oddHeader>&amp;C&amp;"Arial,Normál"&amp;11Összesítő a pénzforgalmi előirányzatok alakulásáról
2026.év&amp;R
&amp;"Arial,Normál"&amp;11adatok Ft-ban</oddHeader>
    <oddFooter>&amp;C&amp;P. oldal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10</vt:i4>
      </vt:variant>
    </vt:vector>
  </HeadingPairs>
  <TitlesOfParts>
    <vt:vector size="16" baseType="lpstr">
      <vt:lpstr>2026 ktgv kiadás_01</vt:lpstr>
      <vt:lpstr>2026 ktgv bevétel_02</vt:lpstr>
      <vt:lpstr>2026 finanszírozási kiadás_03</vt:lpstr>
      <vt:lpstr>2026 finanszírozási bevétel_04</vt:lpstr>
      <vt:lpstr>2026 összesítő</vt:lpstr>
      <vt:lpstr>Munka1</vt:lpstr>
      <vt:lpstr>'2026 finanszírozási bevétel_04'!Nyomtatási_cím</vt:lpstr>
      <vt:lpstr>'2026 finanszírozási kiadás_03'!Nyomtatási_cím</vt:lpstr>
      <vt:lpstr>'2026 ktgv bevétel_02'!Nyomtatási_cím</vt:lpstr>
      <vt:lpstr>'2026 ktgv kiadás_01'!Nyomtatási_cím</vt:lpstr>
      <vt:lpstr>'2026 összesítő'!Nyomtatási_cím</vt:lpstr>
      <vt:lpstr>'2026 finanszírozási bevétel_04'!Nyomtatási_terület</vt:lpstr>
      <vt:lpstr>'2026 finanszírozási kiadás_03'!Nyomtatási_terület</vt:lpstr>
      <vt:lpstr>'2026 ktgv bevétel_02'!Nyomtatási_terület</vt:lpstr>
      <vt:lpstr>'2026 ktgv kiadás_01'!Nyomtatási_terület</vt:lpstr>
      <vt:lpstr>'2026 összesítő'!Nyomtatási_terület</vt:lpstr>
    </vt:vector>
  </TitlesOfParts>
  <Company>Exsell Kht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Nagy Géza Antal</dc:creator>
  <cp:lastModifiedBy>Erika</cp:lastModifiedBy>
  <cp:lastPrinted>2026-05-26T09:23:12Z</cp:lastPrinted>
  <dcterms:created xsi:type="dcterms:W3CDTF">1999-07-11T07:28:10Z</dcterms:created>
  <dcterms:modified xsi:type="dcterms:W3CDTF">2026-05-26T09:24:18Z</dcterms:modified>
</cp:coreProperties>
</file>