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esktop\EGYSÉGESBE\ktgvet\"/>
    </mc:Choice>
  </mc:AlternateContent>
  <xr:revisionPtr revIDLastSave="0" documentId="13_ncr:1_{4B97D7C8-3576-4AE3-8B4B-1BF21D4457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6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6" l="1"/>
  <c r="I39" i="6"/>
  <c r="M20" i="6"/>
  <c r="J12" i="6"/>
  <c r="J13" i="6"/>
  <c r="J15" i="6"/>
  <c r="J16" i="6"/>
  <c r="J17" i="6"/>
  <c r="J18" i="6"/>
  <c r="J20" i="6"/>
  <c r="J21" i="6"/>
  <c r="J22" i="6"/>
  <c r="J23" i="6"/>
  <c r="J24" i="6"/>
  <c r="J25" i="6"/>
  <c r="J28" i="6"/>
  <c r="J29" i="6"/>
  <c r="J30" i="6"/>
  <c r="J31" i="6"/>
  <c r="J33" i="6"/>
  <c r="J34" i="6"/>
  <c r="J35" i="6"/>
  <c r="J36" i="6"/>
  <c r="J37" i="6"/>
  <c r="J38" i="6"/>
  <c r="J10" i="6"/>
  <c r="H26" i="6" l="1"/>
  <c r="J26" i="6" s="1"/>
  <c r="F26" i="6"/>
  <c r="K24" i="6"/>
  <c r="M24" i="6" s="1"/>
  <c r="K12" i="6" l="1"/>
  <c r="M12" i="6" s="1"/>
  <c r="K13" i="6"/>
  <c r="M13" i="6" s="1"/>
  <c r="K15" i="6"/>
  <c r="M15" i="6" s="1"/>
  <c r="K17" i="6"/>
  <c r="M17" i="6" s="1"/>
  <c r="K18" i="6"/>
  <c r="M18" i="6" s="1"/>
  <c r="K22" i="6"/>
  <c r="M22" i="6" s="1"/>
  <c r="K23" i="6"/>
  <c r="M23" i="6" s="1"/>
  <c r="K25" i="6"/>
  <c r="M25" i="6" s="1"/>
  <c r="K28" i="6"/>
  <c r="M28" i="6" s="1"/>
  <c r="K29" i="6"/>
  <c r="M29" i="6" s="1"/>
  <c r="K30" i="6"/>
  <c r="M30" i="6" s="1"/>
  <c r="K31" i="6"/>
  <c r="M31" i="6" s="1"/>
  <c r="K34" i="6"/>
  <c r="M34" i="6" s="1"/>
  <c r="K35" i="6"/>
  <c r="M35" i="6" s="1"/>
  <c r="K36" i="6"/>
  <c r="M36" i="6" s="1"/>
  <c r="K38" i="6"/>
  <c r="M38" i="6" s="1"/>
  <c r="K10" i="6"/>
  <c r="M10" i="6" s="1"/>
  <c r="G19" i="6" l="1"/>
  <c r="F19" i="6"/>
  <c r="G16" i="6"/>
  <c r="F16" i="6"/>
  <c r="G14" i="6"/>
  <c r="F14" i="6"/>
  <c r="G11" i="6"/>
  <c r="F11" i="6"/>
  <c r="G37" i="6"/>
  <c r="G33" i="6"/>
  <c r="G21" i="6"/>
  <c r="H32" i="6"/>
  <c r="J32" i="6" s="1"/>
  <c r="H19" i="6"/>
  <c r="J19" i="6" s="1"/>
  <c r="H11" i="6"/>
  <c r="J11" i="6" s="1"/>
  <c r="K21" i="6" l="1"/>
  <c r="M21" i="6" s="1"/>
  <c r="G26" i="6"/>
  <c r="K33" i="6"/>
  <c r="M33" i="6" s="1"/>
  <c r="K37" i="6"/>
  <c r="M37" i="6" s="1"/>
  <c r="K32" i="6"/>
  <c r="M32" i="6" s="1"/>
  <c r="K11" i="6"/>
  <c r="M11" i="6" s="1"/>
  <c r="K19" i="6"/>
  <c r="M19" i="6" s="1"/>
  <c r="G27" i="6"/>
  <c r="H39" i="6"/>
  <c r="J39" i="6" s="1"/>
  <c r="H14" i="6"/>
  <c r="J14" i="6" s="1"/>
  <c r="F27" i="6"/>
  <c r="K26" i="6" l="1"/>
  <c r="M26" i="6" s="1"/>
  <c r="K39" i="6"/>
  <c r="M39" i="6" s="1"/>
  <c r="K14" i="6"/>
  <c r="M14" i="6" s="1"/>
  <c r="K16" i="6"/>
  <c r="M16" i="6" s="1"/>
  <c r="H27" i="6"/>
  <c r="J27" i="6" s="1"/>
  <c r="K27" i="6" l="1"/>
  <c r="M27" i="6" s="1"/>
</calcChain>
</file>

<file path=xl/sharedStrings.xml><?xml version="1.0" encoding="utf-8"?>
<sst xmlns="http://schemas.openxmlformats.org/spreadsheetml/2006/main" count="56" uniqueCount="51">
  <si>
    <t>Megnevezés</t>
  </si>
  <si>
    <t>1.</t>
  </si>
  <si>
    <t>2.</t>
  </si>
  <si>
    <t xml:space="preserve"> 1.3</t>
  </si>
  <si>
    <t>Építményadó</t>
  </si>
  <si>
    <t>Áru- és készletértékesítés ellenértéke</t>
  </si>
  <si>
    <t>Szolgáltatások ellenértéke</t>
  </si>
  <si>
    <t>Mindösszesen</t>
  </si>
  <si>
    <t>Magánszemélyek kommunális adója</t>
  </si>
  <si>
    <t>Termőföld bérbeadásából származó jövedelem</t>
  </si>
  <si>
    <t>Abony Város Önkormányza</t>
  </si>
  <si>
    <t>Helyi önkormányzat által irányított költségvetési szervek</t>
  </si>
  <si>
    <t>Abonyi Polgármesteri Hivatal</t>
  </si>
  <si>
    <t xml:space="preserve">Közhatalmi bevételek </t>
  </si>
  <si>
    <t>1.1</t>
  </si>
  <si>
    <t>Jövedelemadók összesen:</t>
  </si>
  <si>
    <t>1.2</t>
  </si>
  <si>
    <t>Állandó jelleggel végzett iparűzési tevékenység után fizetett helyi iparűzési adó</t>
  </si>
  <si>
    <t>Értékesítési és forgalmi adó</t>
  </si>
  <si>
    <t>Belföldi gépjárművek adójának a központi költségvetést megillető része</t>
  </si>
  <si>
    <t>Belföldi gépjárművek adójának a helyi önkormányzatot megillető része</t>
  </si>
  <si>
    <t>1.4</t>
  </si>
  <si>
    <t>Gépjárműadók</t>
  </si>
  <si>
    <t>Talajterhelési díj</t>
  </si>
  <si>
    <t>1.5</t>
  </si>
  <si>
    <t>Egyéb áruhasználati és szolgáltatási adók</t>
  </si>
  <si>
    <t>Környezetvédelmi bírság</t>
  </si>
  <si>
    <t>Igazgatási szolgáltatási díjak</t>
  </si>
  <si>
    <t>Egyéb bírságok</t>
  </si>
  <si>
    <t>Késedelmi és önellenőrzési pótlék bevétel</t>
  </si>
  <si>
    <t>1.6</t>
  </si>
  <si>
    <t>Egyéb közhatalmi bevételek</t>
  </si>
  <si>
    <t>Közhatalmi bevételek összesen:</t>
  </si>
  <si>
    <t>Működési bevételek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</si>
  <si>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</si>
  <si>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</si>
  <si>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</si>
  <si>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</si>
  <si>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</t>
  </si>
  <si>
    <t>Kamatbevételek</t>
  </si>
  <si>
    <t>Egyéb pénzügyi műveletek bevételei</t>
  </si>
  <si>
    <t>Egyéb működési bevételek</t>
  </si>
  <si>
    <t>Vagyoni tipusú adók összesen:</t>
  </si>
  <si>
    <t>Működési bevételek összesen:</t>
  </si>
  <si>
    <t>adatok Ft-ban</t>
  </si>
  <si>
    <t>Eredeti előirányzat</t>
  </si>
  <si>
    <t>Abony Város Önkormányzat 2022. évre tervezett közhatalmi bevételeinek, működési bevételeinek részletezése</t>
  </si>
  <si>
    <t>Módosítás 05.26.</t>
  </si>
  <si>
    <t>Módosított előirányzat 05.26.</t>
  </si>
  <si>
    <t>16. melléklet a 3/2022. (II.16.) önkormányzati rendelethez*</t>
  </si>
  <si>
    <t>* Módosította: Abony Város Önkormányzat Képviselő-testületének 9/2022. (V.27.) önkormányzati rendelete 3. § (10). Hatályos: 2022. V. 28-tól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</si>
</sst>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0" fontId="0" fillId="0" borderId="0" xfId="0" applyBorder="1" applyAlignment="1">
      <alignment horizontal="left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/>
    <xf numFmtId="0" fontId="0" fillId="0" borderId="0" xfId="0" applyFill="1"/>
    <xf numFmtId="0" fontId="6" fillId="0" borderId="0" xfId="0" applyFont="1" applyFill="1"/>
    <xf numFmtId="0" fontId="0" fillId="0" borderId="0" xfId="0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/>
    <xf numFmtId="3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/>
    <xf numFmtId="3" fontId="0" fillId="0" borderId="1" xfId="0" applyNumberFormat="1" applyFont="1" applyFill="1" applyBorder="1"/>
    <xf numFmtId="3" fontId="4" fillId="0" borderId="7" xfId="0" applyNumberFormat="1" applyFont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3" fontId="0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3" fontId="4" fillId="0" borderId="8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/>
    <xf numFmtId="3" fontId="4" fillId="0" borderId="8" xfId="0" applyNumberFormat="1" applyFont="1" applyFill="1" applyBorder="1"/>
    <xf numFmtId="3" fontId="4" fillId="0" borderId="8" xfId="0" applyNumberFormat="1" applyFont="1" applyBorder="1"/>
    <xf numFmtId="3" fontId="0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0" fontId="4" fillId="0" borderId="0" xfId="0" applyFont="1"/>
    <xf numFmtId="0" fontId="0" fillId="0" borderId="3" xfId="0" applyBorder="1" applyAlignment="1">
      <alignment horizontal="center"/>
    </xf>
    <xf numFmtId="3" fontId="0" fillId="0" borderId="7" xfId="0" applyNumberFormat="1" applyFont="1" applyBorder="1"/>
    <xf numFmtId="0" fontId="0" fillId="0" borderId="0" xfId="0" applyFont="1"/>
    <xf numFmtId="3" fontId="4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/>
    <xf numFmtId="0" fontId="4" fillId="0" borderId="11" xfId="0" applyFont="1" applyBorder="1" applyAlignment="1">
      <alignment horizontal="center" vertical="center" wrapText="1"/>
    </xf>
    <xf numFmtId="3" fontId="0" fillId="0" borderId="3" xfId="0" applyNumberFormat="1" applyFont="1" applyFill="1" applyBorder="1"/>
    <xf numFmtId="3" fontId="0" fillId="0" borderId="7" xfId="0" applyNumberFormat="1" applyFont="1" applyFill="1" applyBorder="1"/>
    <xf numFmtId="0" fontId="0" fillId="0" borderId="0" xfId="0" applyFont="1" applyBorder="1"/>
    <xf numFmtId="3" fontId="4" fillId="0" borderId="16" xfId="0" applyNumberFormat="1" applyFont="1" applyBorder="1" applyAlignment="1">
      <alignment horizontal="center"/>
    </xf>
    <xf numFmtId="3" fontId="0" fillId="0" borderId="16" xfId="0" applyNumberFormat="1" applyFont="1" applyFill="1" applyBorder="1"/>
    <xf numFmtId="3" fontId="0" fillId="0" borderId="16" xfId="0" applyNumberFormat="1" applyFont="1" applyBorder="1"/>
    <xf numFmtId="49" fontId="0" fillId="0" borderId="3" xfId="0" applyNumberFormat="1" applyFont="1" applyBorder="1" applyAlignment="1">
      <alignment horizontal="center"/>
    </xf>
    <xf numFmtId="3" fontId="4" fillId="0" borderId="16" xfId="0" applyNumberFormat="1" applyFont="1" applyFill="1" applyBorder="1"/>
    <xf numFmtId="3" fontId="4" fillId="0" borderId="3" xfId="0" applyNumberFormat="1" applyFont="1" applyFill="1" applyBorder="1"/>
    <xf numFmtId="3" fontId="4" fillId="0" borderId="7" xfId="0" applyNumberFormat="1" applyFont="1" applyFill="1" applyBorder="1"/>
    <xf numFmtId="3" fontId="4" fillId="0" borderId="3" xfId="0" applyNumberFormat="1" applyFont="1" applyBorder="1"/>
    <xf numFmtId="3" fontId="4" fillId="0" borderId="16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3" fontId="0" fillId="0" borderId="22" xfId="0" applyNumberFormat="1" applyFont="1" applyFill="1" applyBorder="1"/>
    <xf numFmtId="3" fontId="0" fillId="0" borderId="19" xfId="0" applyNumberFormat="1" applyFont="1" applyFill="1" applyBorder="1"/>
    <xf numFmtId="3" fontId="0" fillId="0" borderId="23" xfId="0" applyNumberFormat="1" applyFont="1" applyFill="1" applyBorder="1"/>
    <xf numFmtId="3" fontId="0" fillId="0" borderId="21" xfId="0" applyNumberFormat="1" applyFont="1" applyFill="1" applyBorder="1"/>
    <xf numFmtId="3" fontId="0" fillId="0" borderId="19" xfId="0" applyNumberFormat="1" applyFont="1" applyBorder="1"/>
    <xf numFmtId="3" fontId="0" fillId="0" borderId="20" xfId="0" applyNumberFormat="1" applyFont="1" applyFill="1" applyBorder="1"/>
    <xf numFmtId="3" fontId="0" fillId="0" borderId="21" xfId="0" applyNumberFormat="1" applyFont="1" applyBorder="1"/>
    <xf numFmtId="49" fontId="4" fillId="0" borderId="24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/>
    <xf numFmtId="3" fontId="4" fillId="0" borderId="24" xfId="0" applyNumberFormat="1" applyFont="1" applyFill="1" applyBorder="1"/>
    <xf numFmtId="3" fontId="4" fillId="0" borderId="27" xfId="0" applyNumberFormat="1" applyFont="1" applyFill="1" applyBorder="1"/>
    <xf numFmtId="3" fontId="4" fillId="0" borderId="26" xfId="0" applyNumberFormat="1" applyFont="1" applyFill="1" applyBorder="1"/>
    <xf numFmtId="3" fontId="4" fillId="0" borderId="24" xfId="0" applyNumberFormat="1" applyFont="1" applyBorder="1"/>
    <xf numFmtId="3" fontId="4" fillId="0" borderId="25" xfId="0" applyNumberFormat="1" applyFont="1" applyFill="1" applyBorder="1"/>
    <xf numFmtId="3" fontId="4" fillId="0" borderId="26" xfId="0" applyNumberFormat="1" applyFont="1" applyBorder="1"/>
    <xf numFmtId="3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1" applyFont="1" applyAlignment="1" applyProtection="1">
      <alignment horizontal="left" vertical="center"/>
      <protection hidden="1"/>
    </xf>
  </cellXfs>
  <cellStyles count="2">
    <cellStyle name="Normál" xfId="0" builtinId="0"/>
    <cellStyle name="Normál_KVFORMÁTUM" xfId="1" xr:uid="{F9FF43CF-1C7D-4737-8D01-86A7770443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kumentumok\2018\2018.%20&#233;vi%20k&#246;lts&#233;gvet&#233;s\2018%20&#233;vi%20k&#246;lts&#233;gvet&#233;s%20tervezet\rendelet%20mell\1_a_sz_melleklet_bevetelek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</sheetNames>
    <sheetDataSet>
      <sheetData sheetId="0">
        <row r="26">
          <cell r="L26">
            <v>100</v>
          </cell>
        </row>
        <row r="45">
          <cell r="J45">
            <v>0</v>
          </cell>
        </row>
        <row r="54">
          <cell r="L54">
            <v>0</v>
          </cell>
        </row>
        <row r="55">
          <cell r="J55">
            <v>0</v>
          </cell>
        </row>
        <row r="59"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31" zoomScaleNormal="100" workbookViewId="0">
      <selection activeCell="H43" sqref="H43"/>
    </sheetView>
  </sheetViews>
  <sheetFormatPr defaultRowHeight="13.2" x14ac:dyDescent="0.25"/>
  <cols>
    <col min="1" max="1" width="3.5546875" style="8" customWidth="1"/>
    <col min="5" max="5" width="20.5546875" customWidth="1"/>
    <col min="6" max="6" width="20.44140625" style="3" customWidth="1"/>
    <col min="7" max="7" width="17" customWidth="1"/>
    <col min="8" max="8" width="15.6640625" customWidth="1"/>
    <col min="9" max="9" width="11.6640625" customWidth="1"/>
    <col min="10" max="11" width="12" customWidth="1"/>
    <col min="12" max="12" width="11.109375" customWidth="1"/>
    <col min="13" max="13" width="14.44140625" customWidth="1"/>
  </cols>
  <sheetData>
    <row r="1" spans="1:13" x14ac:dyDescent="0.25">
      <c r="A1" s="101"/>
      <c r="B1" s="101"/>
      <c r="C1" s="101"/>
      <c r="D1" s="101"/>
      <c r="E1" s="101"/>
      <c r="F1" s="2"/>
      <c r="G1" s="2"/>
    </row>
    <row r="2" spans="1:13" ht="25.5" customHeight="1" x14ac:dyDescent="0.25">
      <c r="A2" s="102" t="s">
        <v>49</v>
      </c>
      <c r="B2" s="102"/>
      <c r="C2" s="102"/>
      <c r="D2" s="102"/>
      <c r="E2" s="102"/>
      <c r="F2" s="2"/>
      <c r="G2" s="2"/>
    </row>
    <row r="3" spans="1:13" ht="36" customHeight="1" x14ac:dyDescent="0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x14ac:dyDescent="0.25">
      <c r="A4" s="2"/>
      <c r="B4" s="2"/>
      <c r="C4" s="2"/>
      <c r="D4" s="2"/>
      <c r="E4" s="2"/>
      <c r="F4" s="5"/>
      <c r="G4" s="2"/>
    </row>
    <row r="5" spans="1:13" ht="13.8" thickBot="1" x14ac:dyDescent="0.3">
      <c r="A5" s="2"/>
      <c r="B5" s="2"/>
      <c r="C5" s="2"/>
      <c r="D5" s="2"/>
      <c r="E5" s="2"/>
      <c r="F5" s="5"/>
      <c r="G5" s="2"/>
      <c r="M5" s="9" t="s">
        <v>44</v>
      </c>
    </row>
    <row r="6" spans="1:13" ht="12.75" customHeight="1" x14ac:dyDescent="0.25">
      <c r="A6" s="107" t="s">
        <v>0</v>
      </c>
      <c r="B6" s="108"/>
      <c r="C6" s="108"/>
      <c r="D6" s="108"/>
      <c r="E6" s="109"/>
      <c r="F6" s="113" t="s">
        <v>11</v>
      </c>
      <c r="G6" s="113" t="s">
        <v>12</v>
      </c>
      <c r="H6" s="115" t="s">
        <v>10</v>
      </c>
      <c r="I6" s="116"/>
      <c r="J6" s="41"/>
      <c r="K6" s="117" t="s">
        <v>7</v>
      </c>
      <c r="L6" s="118"/>
      <c r="M6" s="119"/>
    </row>
    <row r="7" spans="1:13" ht="53.25" customHeight="1" thickBot="1" x14ac:dyDescent="0.3">
      <c r="A7" s="110"/>
      <c r="B7" s="111"/>
      <c r="C7" s="111"/>
      <c r="D7" s="111"/>
      <c r="E7" s="112"/>
      <c r="F7" s="114"/>
      <c r="G7" s="114"/>
      <c r="H7" s="79" t="s">
        <v>45</v>
      </c>
      <c r="I7" s="80" t="s">
        <v>47</v>
      </c>
      <c r="J7" s="81" t="s">
        <v>48</v>
      </c>
      <c r="K7" s="79" t="s">
        <v>45</v>
      </c>
      <c r="L7" s="82" t="s">
        <v>47</v>
      </c>
      <c r="M7" s="81" t="s">
        <v>48</v>
      </c>
    </row>
    <row r="8" spans="1:13" x14ac:dyDescent="0.25">
      <c r="A8" s="104">
        <v>1</v>
      </c>
      <c r="B8" s="105"/>
      <c r="C8" s="105"/>
      <c r="D8" s="105"/>
      <c r="E8" s="106"/>
      <c r="F8" s="72">
        <v>2</v>
      </c>
      <c r="G8" s="73">
        <v>3</v>
      </c>
      <c r="H8" s="74">
        <v>4</v>
      </c>
      <c r="I8" s="75">
        <v>5</v>
      </c>
      <c r="J8" s="76">
        <v>6</v>
      </c>
      <c r="K8" s="74">
        <v>7</v>
      </c>
      <c r="L8" s="77">
        <v>8</v>
      </c>
      <c r="M8" s="78">
        <v>9</v>
      </c>
    </row>
    <row r="9" spans="1:13" x14ac:dyDescent="0.25">
      <c r="A9" s="17" t="s">
        <v>1</v>
      </c>
      <c r="B9" s="89" t="s">
        <v>13</v>
      </c>
      <c r="C9" s="89"/>
      <c r="D9" s="89"/>
      <c r="E9" s="90"/>
      <c r="F9" s="45"/>
      <c r="G9" s="45"/>
      <c r="H9" s="39"/>
      <c r="I9" s="29"/>
      <c r="J9" s="18"/>
      <c r="K9" s="39"/>
      <c r="L9" s="16"/>
      <c r="M9" s="18"/>
    </row>
    <row r="10" spans="1:13" x14ac:dyDescent="0.25">
      <c r="A10" s="17"/>
      <c r="B10" s="93" t="s">
        <v>9</v>
      </c>
      <c r="C10" s="93"/>
      <c r="D10" s="93"/>
      <c r="E10" s="94"/>
      <c r="F10" s="46"/>
      <c r="G10" s="46"/>
      <c r="H10" s="42">
        <v>50000</v>
      </c>
      <c r="I10" s="30"/>
      <c r="J10" s="43">
        <f>H10+I10</f>
        <v>50000</v>
      </c>
      <c r="K10" s="40">
        <f t="shared" ref="K10:K19" si="0">F10+G10+H10</f>
        <v>50000</v>
      </c>
      <c r="L10" s="23"/>
      <c r="M10" s="37">
        <f>K10+L10</f>
        <v>50000</v>
      </c>
    </row>
    <row r="11" spans="1:13" s="35" customFormat="1" x14ac:dyDescent="0.25">
      <c r="A11" s="19" t="s">
        <v>14</v>
      </c>
      <c r="B11" s="89" t="s">
        <v>15</v>
      </c>
      <c r="C11" s="89"/>
      <c r="D11" s="89"/>
      <c r="E11" s="90"/>
      <c r="F11" s="49">
        <f>F10</f>
        <v>0</v>
      </c>
      <c r="G11" s="49">
        <f t="shared" ref="G11:H11" si="1">G10</f>
        <v>0</v>
      </c>
      <c r="H11" s="50">
        <f t="shared" si="1"/>
        <v>50000</v>
      </c>
      <c r="I11" s="31"/>
      <c r="J11" s="51">
        <f t="shared" ref="J11:J39" si="2">H11+I11</f>
        <v>50000</v>
      </c>
      <c r="K11" s="52">
        <f t="shared" si="0"/>
        <v>50000</v>
      </c>
      <c r="L11" s="25"/>
      <c r="M11" s="24">
        <f t="shared" ref="M11:M39" si="3">K11+L11</f>
        <v>50000</v>
      </c>
    </row>
    <row r="12" spans="1:13" x14ac:dyDescent="0.25">
      <c r="A12" s="36"/>
      <c r="B12" s="93" t="s">
        <v>4</v>
      </c>
      <c r="C12" s="93"/>
      <c r="D12" s="93"/>
      <c r="E12" s="94"/>
      <c r="F12" s="46"/>
      <c r="G12" s="46"/>
      <c r="H12" s="42">
        <v>35315648</v>
      </c>
      <c r="I12" s="30"/>
      <c r="J12" s="43">
        <f t="shared" si="2"/>
        <v>35315648</v>
      </c>
      <c r="K12" s="40">
        <f t="shared" si="0"/>
        <v>35315648</v>
      </c>
      <c r="L12" s="23"/>
      <c r="M12" s="37">
        <f t="shared" si="3"/>
        <v>35315648</v>
      </c>
    </row>
    <row r="13" spans="1:13" x14ac:dyDescent="0.25">
      <c r="A13" s="36"/>
      <c r="B13" s="93" t="s">
        <v>8</v>
      </c>
      <c r="C13" s="93"/>
      <c r="D13" s="93"/>
      <c r="E13" s="94"/>
      <c r="F13" s="46"/>
      <c r="G13" s="46"/>
      <c r="H13" s="42">
        <v>35180698</v>
      </c>
      <c r="I13" s="30"/>
      <c r="J13" s="43">
        <f t="shared" si="2"/>
        <v>35180698</v>
      </c>
      <c r="K13" s="40">
        <f t="shared" si="0"/>
        <v>35180698</v>
      </c>
      <c r="L13" s="23"/>
      <c r="M13" s="37">
        <f t="shared" si="3"/>
        <v>35180698</v>
      </c>
    </row>
    <row r="14" spans="1:13" s="35" customFormat="1" x14ac:dyDescent="0.25">
      <c r="A14" s="19" t="s">
        <v>16</v>
      </c>
      <c r="B14" s="89" t="s">
        <v>42</v>
      </c>
      <c r="C14" s="89"/>
      <c r="D14" s="89"/>
      <c r="E14" s="90"/>
      <c r="F14" s="49">
        <f>F13+F12</f>
        <v>0</v>
      </c>
      <c r="G14" s="49">
        <f t="shared" ref="G14:H14" si="4">G13+G12</f>
        <v>0</v>
      </c>
      <c r="H14" s="50">
        <f t="shared" si="4"/>
        <v>70496346</v>
      </c>
      <c r="I14" s="31"/>
      <c r="J14" s="51">
        <f t="shared" si="2"/>
        <v>70496346</v>
      </c>
      <c r="K14" s="52">
        <f t="shared" si="0"/>
        <v>70496346</v>
      </c>
      <c r="L14" s="25"/>
      <c r="M14" s="24">
        <f t="shared" si="3"/>
        <v>70496346</v>
      </c>
    </row>
    <row r="15" spans="1:13" x14ac:dyDescent="0.25">
      <c r="A15" s="21"/>
      <c r="B15" s="99" t="s">
        <v>17</v>
      </c>
      <c r="C15" s="99"/>
      <c r="D15" s="99"/>
      <c r="E15" s="100"/>
      <c r="F15" s="46"/>
      <c r="G15" s="46"/>
      <c r="H15" s="42">
        <v>201161718</v>
      </c>
      <c r="I15" s="30"/>
      <c r="J15" s="43">
        <f t="shared" si="2"/>
        <v>201161718</v>
      </c>
      <c r="K15" s="40">
        <f t="shared" si="0"/>
        <v>201161718</v>
      </c>
      <c r="L15" s="23"/>
      <c r="M15" s="37">
        <f t="shared" si="3"/>
        <v>201161718</v>
      </c>
    </row>
    <row r="16" spans="1:13" s="35" customFormat="1" x14ac:dyDescent="0.25">
      <c r="A16" s="19" t="s">
        <v>3</v>
      </c>
      <c r="B16" s="89" t="s">
        <v>18</v>
      </c>
      <c r="C16" s="89"/>
      <c r="D16" s="89"/>
      <c r="E16" s="90"/>
      <c r="F16" s="49">
        <f>F15</f>
        <v>0</v>
      </c>
      <c r="G16" s="49">
        <f t="shared" ref="G16" si="5">G15</f>
        <v>0</v>
      </c>
      <c r="H16" s="50">
        <v>201161718</v>
      </c>
      <c r="I16" s="31"/>
      <c r="J16" s="51">
        <f t="shared" si="2"/>
        <v>201161718</v>
      </c>
      <c r="K16" s="52">
        <f t="shared" si="0"/>
        <v>201161718</v>
      </c>
      <c r="L16" s="25"/>
      <c r="M16" s="24">
        <f t="shared" si="3"/>
        <v>201161718</v>
      </c>
    </row>
    <row r="17" spans="1:14" ht="27" customHeight="1" x14ac:dyDescent="0.25">
      <c r="A17" s="22"/>
      <c r="B17" s="95" t="s">
        <v>19</v>
      </c>
      <c r="C17" s="95"/>
      <c r="D17" s="95"/>
      <c r="E17" s="96"/>
      <c r="F17" s="46"/>
      <c r="G17" s="46"/>
      <c r="H17" s="42">
        <v>0</v>
      </c>
      <c r="I17" s="30"/>
      <c r="J17" s="43">
        <f t="shared" si="2"/>
        <v>0</v>
      </c>
      <c r="K17" s="40">
        <f t="shared" si="0"/>
        <v>0</v>
      </c>
      <c r="L17" s="23"/>
      <c r="M17" s="37">
        <f t="shared" si="3"/>
        <v>0</v>
      </c>
    </row>
    <row r="18" spans="1:14" ht="28.5" customHeight="1" x14ac:dyDescent="0.25">
      <c r="A18" s="22"/>
      <c r="B18" s="97" t="s">
        <v>20</v>
      </c>
      <c r="C18" s="97"/>
      <c r="D18" s="97"/>
      <c r="E18" s="98"/>
      <c r="F18" s="47"/>
      <c r="G18" s="47"/>
      <c r="H18" s="42"/>
      <c r="I18" s="30"/>
      <c r="J18" s="43">
        <f t="shared" si="2"/>
        <v>0</v>
      </c>
      <c r="K18" s="40">
        <f t="shared" si="0"/>
        <v>0</v>
      </c>
      <c r="L18" s="23"/>
      <c r="M18" s="37">
        <f t="shared" si="3"/>
        <v>0</v>
      </c>
    </row>
    <row r="19" spans="1:14" s="35" customFormat="1" x14ac:dyDescent="0.25">
      <c r="A19" s="19" t="s">
        <v>21</v>
      </c>
      <c r="B19" s="89" t="s">
        <v>22</v>
      </c>
      <c r="C19" s="89"/>
      <c r="D19" s="89"/>
      <c r="E19" s="90"/>
      <c r="F19" s="53">
        <f>F18+F17</f>
        <v>0</v>
      </c>
      <c r="G19" s="53">
        <f t="shared" ref="G19:H19" si="6">G18+G17</f>
        <v>0</v>
      </c>
      <c r="H19" s="52">
        <f t="shared" si="6"/>
        <v>0</v>
      </c>
      <c r="I19" s="32"/>
      <c r="J19" s="51">
        <f t="shared" si="2"/>
        <v>0</v>
      </c>
      <c r="K19" s="52">
        <f t="shared" si="0"/>
        <v>0</v>
      </c>
      <c r="L19" s="26"/>
      <c r="M19" s="24">
        <f t="shared" si="3"/>
        <v>0</v>
      </c>
    </row>
    <row r="20" spans="1:14" s="38" customFormat="1" x14ac:dyDescent="0.25">
      <c r="A20" s="48" t="s">
        <v>24</v>
      </c>
      <c r="B20" s="91" t="s">
        <v>25</v>
      </c>
      <c r="C20" s="91"/>
      <c r="D20" s="91"/>
      <c r="E20" s="92"/>
      <c r="F20" s="47">
        <v>0</v>
      </c>
      <c r="G20" s="47">
        <v>0</v>
      </c>
      <c r="H20" s="40">
        <v>0</v>
      </c>
      <c r="I20" s="33"/>
      <c r="J20" s="43">
        <f t="shared" si="2"/>
        <v>0</v>
      </c>
      <c r="K20" s="40">
        <v>0</v>
      </c>
      <c r="L20" s="27"/>
      <c r="M20" s="37">
        <f t="shared" si="3"/>
        <v>0</v>
      </c>
    </row>
    <row r="21" spans="1:14" x14ac:dyDescent="0.25">
      <c r="A21" s="15"/>
      <c r="B21" s="93" t="s">
        <v>26</v>
      </c>
      <c r="C21" s="93"/>
      <c r="D21" s="93"/>
      <c r="E21" s="94"/>
      <c r="F21" s="47"/>
      <c r="G21" s="47">
        <f>[1]Bevételek!$J$45</f>
        <v>0</v>
      </c>
      <c r="H21" s="40"/>
      <c r="I21" s="33"/>
      <c r="J21" s="43">
        <f t="shared" si="2"/>
        <v>0</v>
      </c>
      <c r="K21" s="40">
        <f t="shared" ref="K21:K39" si="7">F21+G21+H21</f>
        <v>0</v>
      </c>
      <c r="L21" s="27"/>
      <c r="M21" s="37">
        <f t="shared" si="3"/>
        <v>0</v>
      </c>
    </row>
    <row r="22" spans="1:14" x14ac:dyDescent="0.25">
      <c r="A22" s="15"/>
      <c r="B22" s="93" t="s">
        <v>27</v>
      </c>
      <c r="C22" s="93"/>
      <c r="D22" s="93"/>
      <c r="E22" s="94"/>
      <c r="F22" s="47"/>
      <c r="G22" s="47">
        <v>100000</v>
      </c>
      <c r="H22" s="40"/>
      <c r="I22" s="33"/>
      <c r="J22" s="43">
        <f t="shared" si="2"/>
        <v>0</v>
      </c>
      <c r="K22" s="40">
        <f t="shared" si="7"/>
        <v>100000</v>
      </c>
      <c r="L22" s="27"/>
      <c r="M22" s="37">
        <f t="shared" si="3"/>
        <v>100000</v>
      </c>
    </row>
    <row r="23" spans="1:14" x14ac:dyDescent="0.25">
      <c r="A23" s="15"/>
      <c r="B23" s="93" t="s">
        <v>28</v>
      </c>
      <c r="C23" s="93"/>
      <c r="D23" s="93"/>
      <c r="E23" s="94"/>
      <c r="F23" s="47"/>
      <c r="G23" s="47"/>
      <c r="H23" s="40"/>
      <c r="I23" s="33"/>
      <c r="J23" s="43">
        <f t="shared" si="2"/>
        <v>0</v>
      </c>
      <c r="K23" s="40">
        <f t="shared" si="7"/>
        <v>0</v>
      </c>
      <c r="L23" s="27"/>
      <c r="M23" s="37">
        <f t="shared" si="3"/>
        <v>0</v>
      </c>
    </row>
    <row r="24" spans="1:14" x14ac:dyDescent="0.25">
      <c r="A24" s="20"/>
      <c r="B24" s="93" t="s">
        <v>23</v>
      </c>
      <c r="C24" s="93"/>
      <c r="D24" s="93"/>
      <c r="E24" s="94"/>
      <c r="F24" s="47"/>
      <c r="G24" s="47"/>
      <c r="H24" s="40">
        <v>1236519</v>
      </c>
      <c r="I24" s="33"/>
      <c r="J24" s="43">
        <f t="shared" si="2"/>
        <v>1236519</v>
      </c>
      <c r="K24" s="40">
        <f t="shared" si="7"/>
        <v>1236519</v>
      </c>
      <c r="L24" s="27"/>
      <c r="M24" s="37">
        <f t="shared" si="3"/>
        <v>1236519</v>
      </c>
    </row>
    <row r="25" spans="1:14" x14ac:dyDescent="0.25">
      <c r="A25" s="15"/>
      <c r="B25" s="93" t="s">
        <v>29</v>
      </c>
      <c r="C25" s="93"/>
      <c r="D25" s="93"/>
      <c r="E25" s="94"/>
      <c r="F25" s="47"/>
      <c r="G25" s="47">
        <v>0</v>
      </c>
      <c r="H25" s="40">
        <v>1613060</v>
      </c>
      <c r="I25" s="33"/>
      <c r="J25" s="43">
        <f t="shared" si="2"/>
        <v>1613060</v>
      </c>
      <c r="K25" s="40">
        <f t="shared" si="7"/>
        <v>1613060</v>
      </c>
      <c r="L25" s="27"/>
      <c r="M25" s="37">
        <f t="shared" si="3"/>
        <v>1613060</v>
      </c>
      <c r="N25" s="12"/>
    </row>
    <row r="26" spans="1:14" s="35" customFormat="1" x14ac:dyDescent="0.25">
      <c r="A26" s="19" t="s">
        <v>30</v>
      </c>
      <c r="B26" s="89" t="s">
        <v>31</v>
      </c>
      <c r="C26" s="89"/>
      <c r="D26" s="89"/>
      <c r="E26" s="90"/>
      <c r="F26" s="53">
        <f>F25+F24+F23+F22+F21</f>
        <v>0</v>
      </c>
      <c r="G26" s="53">
        <f t="shared" ref="G26:H26" si="8">G25+G24+G23+G22+G21</f>
        <v>100000</v>
      </c>
      <c r="H26" s="52">
        <f t="shared" si="8"/>
        <v>2849579</v>
      </c>
      <c r="I26" s="26"/>
      <c r="J26" s="51">
        <f t="shared" si="2"/>
        <v>2849579</v>
      </c>
      <c r="K26" s="52">
        <f t="shared" si="7"/>
        <v>2949579</v>
      </c>
      <c r="L26" s="26"/>
      <c r="M26" s="24">
        <f t="shared" si="3"/>
        <v>2949579</v>
      </c>
    </row>
    <row r="27" spans="1:14" s="35" customFormat="1" x14ac:dyDescent="0.25">
      <c r="A27" s="19" t="s">
        <v>1</v>
      </c>
      <c r="B27" s="89" t="s">
        <v>32</v>
      </c>
      <c r="C27" s="89"/>
      <c r="D27" s="89"/>
      <c r="E27" s="90"/>
      <c r="F27" s="54">
        <f>F11+F14+F16+F19+F20+F26</f>
        <v>0</v>
      </c>
      <c r="G27" s="54">
        <f>G11+G14+G16+G19+G20+G26</f>
        <v>100000</v>
      </c>
      <c r="H27" s="55">
        <f>H11+H14+H16+H19+H20+H26</f>
        <v>274557643</v>
      </c>
      <c r="I27" s="34"/>
      <c r="J27" s="51">
        <f t="shared" si="2"/>
        <v>274557643</v>
      </c>
      <c r="K27" s="52">
        <f t="shared" si="7"/>
        <v>274657643</v>
      </c>
      <c r="L27" s="28"/>
      <c r="M27" s="24">
        <f t="shared" si="3"/>
        <v>274657643</v>
      </c>
    </row>
    <row r="28" spans="1:14" s="35" customFormat="1" x14ac:dyDescent="0.25">
      <c r="A28" s="19" t="s">
        <v>2</v>
      </c>
      <c r="B28" s="89" t="s">
        <v>33</v>
      </c>
      <c r="C28" s="89"/>
      <c r="D28" s="89"/>
      <c r="E28" s="90"/>
      <c r="F28" s="49"/>
      <c r="G28" s="49"/>
      <c r="H28" s="50"/>
      <c r="I28" s="31"/>
      <c r="J28" s="51">
        <f t="shared" si="2"/>
        <v>0</v>
      </c>
      <c r="K28" s="52">
        <f t="shared" si="7"/>
        <v>0</v>
      </c>
      <c r="L28" s="25"/>
      <c r="M28" s="24">
        <f t="shared" si="3"/>
        <v>0</v>
      </c>
    </row>
    <row r="29" spans="1:14" x14ac:dyDescent="0.25">
      <c r="A29" s="14"/>
      <c r="B29" s="83" t="s">
        <v>5</v>
      </c>
      <c r="C29" s="83"/>
      <c r="D29" s="83"/>
      <c r="E29" s="84"/>
      <c r="F29" s="46">
        <v>0</v>
      </c>
      <c r="G29" s="46">
        <v>0</v>
      </c>
      <c r="H29" s="42">
        <v>0</v>
      </c>
      <c r="I29" s="30">
        <v>5073963</v>
      </c>
      <c r="J29" s="43">
        <f t="shared" si="2"/>
        <v>5073963</v>
      </c>
      <c r="K29" s="40">
        <f t="shared" si="7"/>
        <v>0</v>
      </c>
      <c r="L29" s="23">
        <v>5073963</v>
      </c>
      <c r="M29" s="37">
        <f t="shared" si="3"/>
        <v>5073963</v>
      </c>
    </row>
    <row r="30" spans="1:14" x14ac:dyDescent="0.25">
      <c r="A30" s="14"/>
      <c r="B30" s="83" t="s">
        <v>6</v>
      </c>
      <c r="C30" s="83"/>
      <c r="D30" s="83"/>
      <c r="E30" s="84"/>
      <c r="F30" s="46">
        <v>28938756</v>
      </c>
      <c r="G30" s="46">
        <v>937500</v>
      </c>
      <c r="H30" s="42">
        <v>73663400</v>
      </c>
      <c r="I30" s="44"/>
      <c r="J30" s="43">
        <f t="shared" si="2"/>
        <v>73663400</v>
      </c>
      <c r="K30" s="40">
        <f t="shared" si="7"/>
        <v>103539656</v>
      </c>
      <c r="L30" s="23"/>
      <c r="M30" s="37">
        <f t="shared" si="3"/>
        <v>103539656</v>
      </c>
    </row>
    <row r="31" spans="1:14" ht="13.5" customHeight="1" x14ac:dyDescent="0.25">
      <c r="A31" s="14"/>
      <c r="B31" s="83" t="s">
        <v>34</v>
      </c>
      <c r="C31" s="83"/>
      <c r="D31" s="83"/>
      <c r="E31" s="84"/>
      <c r="F31" s="46">
        <v>0</v>
      </c>
      <c r="G31" s="46">
        <v>1300000</v>
      </c>
      <c r="H31" s="42">
        <v>19105957</v>
      </c>
      <c r="I31" s="30"/>
      <c r="J31" s="43">
        <f t="shared" si="2"/>
        <v>19105957</v>
      </c>
      <c r="K31" s="40">
        <f t="shared" si="7"/>
        <v>20405957</v>
      </c>
      <c r="L31" s="23"/>
      <c r="M31" s="37">
        <f t="shared" si="3"/>
        <v>20405957</v>
      </c>
      <c r="N31" s="11"/>
    </row>
    <row r="32" spans="1:14" x14ac:dyDescent="0.25">
      <c r="A32" s="14"/>
      <c r="B32" s="83" t="s">
        <v>35</v>
      </c>
      <c r="C32" s="83"/>
      <c r="D32" s="83"/>
      <c r="E32" s="84"/>
      <c r="F32" s="46">
        <v>0</v>
      </c>
      <c r="G32" s="46">
        <v>0</v>
      </c>
      <c r="H32" s="42">
        <f>[1]Bevételek!$L$54</f>
        <v>0</v>
      </c>
      <c r="I32" s="30"/>
      <c r="J32" s="43">
        <f t="shared" si="2"/>
        <v>0</v>
      </c>
      <c r="K32" s="40">
        <f t="shared" si="7"/>
        <v>0</v>
      </c>
      <c r="L32" s="23"/>
      <c r="M32" s="37">
        <f t="shared" si="3"/>
        <v>0</v>
      </c>
    </row>
    <row r="33" spans="1:13" x14ac:dyDescent="0.25">
      <c r="A33" s="14"/>
      <c r="B33" s="83" t="s">
        <v>36</v>
      </c>
      <c r="C33" s="83"/>
      <c r="D33" s="83"/>
      <c r="E33" s="84"/>
      <c r="F33" s="46"/>
      <c r="G33" s="46">
        <f>[1]Bevételek!$J$55</f>
        <v>0</v>
      </c>
      <c r="H33" s="42">
        <v>31301100</v>
      </c>
      <c r="I33" s="30"/>
      <c r="J33" s="43">
        <f t="shared" si="2"/>
        <v>31301100</v>
      </c>
      <c r="K33" s="40">
        <f t="shared" si="7"/>
        <v>31301100</v>
      </c>
      <c r="L33" s="23"/>
      <c r="M33" s="37">
        <f t="shared" si="3"/>
        <v>31301100</v>
      </c>
    </row>
    <row r="34" spans="1:13" x14ac:dyDescent="0.25">
      <c r="A34" s="14"/>
      <c r="B34" s="83" t="s">
        <v>37</v>
      </c>
      <c r="C34" s="83"/>
      <c r="D34" s="83"/>
      <c r="E34" s="84"/>
      <c r="F34" s="46">
        <v>7810764</v>
      </c>
      <c r="G34" s="46">
        <v>604125</v>
      </c>
      <c r="H34" s="42">
        <v>51503056</v>
      </c>
      <c r="I34" s="30"/>
      <c r="J34" s="43">
        <f t="shared" si="2"/>
        <v>51503056</v>
      </c>
      <c r="K34" s="40">
        <f t="shared" si="7"/>
        <v>59917945</v>
      </c>
      <c r="L34" s="23"/>
      <c r="M34" s="37">
        <f t="shared" si="3"/>
        <v>59917945</v>
      </c>
    </row>
    <row r="35" spans="1:13" x14ac:dyDescent="0.25">
      <c r="A35" s="14"/>
      <c r="B35" s="83" t="s">
        <v>38</v>
      </c>
      <c r="C35" s="83"/>
      <c r="D35" s="83"/>
      <c r="E35" s="84"/>
      <c r="F35" s="46">
        <v>0</v>
      </c>
      <c r="G35" s="46">
        <v>0</v>
      </c>
      <c r="H35" s="42">
        <v>0</v>
      </c>
      <c r="I35" s="30"/>
      <c r="J35" s="43">
        <f t="shared" si="2"/>
        <v>0</v>
      </c>
      <c r="K35" s="40">
        <f t="shared" si="7"/>
        <v>0</v>
      </c>
      <c r="L35" s="23"/>
      <c r="M35" s="37">
        <f t="shared" si="3"/>
        <v>0</v>
      </c>
    </row>
    <row r="36" spans="1:13" x14ac:dyDescent="0.25">
      <c r="A36" s="14"/>
      <c r="B36" s="83" t="s">
        <v>39</v>
      </c>
      <c r="C36" s="83"/>
      <c r="D36" s="83"/>
      <c r="E36" s="84"/>
      <c r="F36" s="46">
        <v>0</v>
      </c>
      <c r="G36" s="46">
        <v>0</v>
      </c>
      <c r="H36" s="42">
        <v>0</v>
      </c>
      <c r="I36" s="30">
        <v>7395332</v>
      </c>
      <c r="J36" s="43">
        <f t="shared" si="2"/>
        <v>7395332</v>
      </c>
      <c r="K36" s="40">
        <f t="shared" si="7"/>
        <v>0</v>
      </c>
      <c r="L36" s="23">
        <v>7395332</v>
      </c>
      <c r="M36" s="37">
        <f t="shared" si="3"/>
        <v>7395332</v>
      </c>
    </row>
    <row r="37" spans="1:13" x14ac:dyDescent="0.25">
      <c r="A37" s="14"/>
      <c r="B37" s="83" t="s">
        <v>40</v>
      </c>
      <c r="C37" s="83"/>
      <c r="D37" s="83"/>
      <c r="E37" s="84"/>
      <c r="F37" s="46">
        <v>0</v>
      </c>
      <c r="G37" s="46">
        <f>[1]Bevételek!$J$59</f>
        <v>0</v>
      </c>
      <c r="H37" s="42">
        <v>0</v>
      </c>
      <c r="I37" s="30"/>
      <c r="J37" s="43">
        <f t="shared" si="2"/>
        <v>0</v>
      </c>
      <c r="K37" s="40">
        <f t="shared" si="7"/>
        <v>0</v>
      </c>
      <c r="L37" s="23"/>
      <c r="M37" s="37">
        <f t="shared" si="3"/>
        <v>0</v>
      </c>
    </row>
    <row r="38" spans="1:13" ht="13.8" thickBot="1" x14ac:dyDescent="0.3">
      <c r="A38" s="56"/>
      <c r="B38" s="85" t="s">
        <v>41</v>
      </c>
      <c r="C38" s="85"/>
      <c r="D38" s="85"/>
      <c r="E38" s="86"/>
      <c r="F38" s="57">
        <v>0</v>
      </c>
      <c r="G38" s="57">
        <v>170000</v>
      </c>
      <c r="H38" s="58">
        <v>1500000</v>
      </c>
      <c r="I38" s="59"/>
      <c r="J38" s="60">
        <f t="shared" si="2"/>
        <v>1500000</v>
      </c>
      <c r="K38" s="61">
        <f t="shared" si="7"/>
        <v>1670000</v>
      </c>
      <c r="L38" s="62"/>
      <c r="M38" s="63">
        <f t="shared" si="3"/>
        <v>1670000</v>
      </c>
    </row>
    <row r="39" spans="1:13" s="35" customFormat="1" ht="13.8" thickBot="1" x14ac:dyDescent="0.3">
      <c r="A39" s="64" t="s">
        <v>2</v>
      </c>
      <c r="B39" s="87" t="s">
        <v>43</v>
      </c>
      <c r="C39" s="87"/>
      <c r="D39" s="87"/>
      <c r="E39" s="88"/>
      <c r="F39" s="65">
        <v>36739520</v>
      </c>
      <c r="G39" s="65">
        <v>5757520</v>
      </c>
      <c r="H39" s="66">
        <f t="shared" ref="H39" si="9">H29+H30+H31+H32+H33+H34+H35+H36+H37+H38</f>
        <v>177073513</v>
      </c>
      <c r="I39" s="67">
        <f>SUM(I29:I38)</f>
        <v>12469295</v>
      </c>
      <c r="J39" s="68">
        <f t="shared" si="2"/>
        <v>189542808</v>
      </c>
      <c r="K39" s="69">
        <f t="shared" si="7"/>
        <v>219570553</v>
      </c>
      <c r="L39" s="70">
        <f>SUM(L29:L38)</f>
        <v>12469295</v>
      </c>
      <c r="M39" s="71">
        <f t="shared" si="3"/>
        <v>232039848</v>
      </c>
    </row>
    <row r="40" spans="1:13" x14ac:dyDescent="0.25">
      <c r="A40" s="7"/>
      <c r="B40" s="13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A41" s="7"/>
      <c r="B41" s="4"/>
      <c r="C41" s="4"/>
      <c r="D41" s="4"/>
      <c r="E41" s="4"/>
      <c r="F41" s="6"/>
      <c r="G41" s="1"/>
    </row>
    <row r="42" spans="1:13" ht="13.8" x14ac:dyDescent="0.25">
      <c r="A42" s="7"/>
      <c r="B42" s="120" t="s">
        <v>50</v>
      </c>
      <c r="C42" s="120"/>
      <c r="D42" s="120"/>
      <c r="E42" s="120"/>
      <c r="F42" s="120"/>
      <c r="G42" s="120"/>
      <c r="H42" s="120"/>
      <c r="I42" s="120"/>
      <c r="J42" s="120"/>
    </row>
    <row r="43" spans="1:13" x14ac:dyDescent="0.25">
      <c r="A43" s="7"/>
      <c r="B43" s="4"/>
      <c r="C43" s="4"/>
      <c r="D43" s="4"/>
      <c r="E43" s="4"/>
      <c r="F43" s="6"/>
      <c r="G43" s="1"/>
    </row>
    <row r="44" spans="1:13" x14ac:dyDescent="0.25">
      <c r="A44" s="7"/>
      <c r="B44" s="4"/>
      <c r="C44" s="4"/>
      <c r="D44" s="4"/>
      <c r="E44" s="4"/>
      <c r="F44" s="6"/>
      <c r="G44" s="1"/>
    </row>
    <row r="45" spans="1:13" x14ac:dyDescent="0.25">
      <c r="A45" s="7"/>
      <c r="B45" s="4"/>
      <c r="C45" s="4"/>
      <c r="D45" s="4"/>
      <c r="E45" s="4"/>
      <c r="F45" s="6"/>
      <c r="G45" s="1"/>
    </row>
    <row r="46" spans="1:13" x14ac:dyDescent="0.25">
      <c r="A46" s="7"/>
      <c r="B46" s="4"/>
      <c r="C46" s="4"/>
      <c r="D46" s="4"/>
      <c r="E46" s="4"/>
      <c r="F46" s="6"/>
      <c r="G46" s="1"/>
    </row>
  </sheetData>
  <mergeCells count="41">
    <mergeCell ref="B42:J42"/>
    <mergeCell ref="A1:E1"/>
    <mergeCell ref="A2:E2"/>
    <mergeCell ref="A3:M3"/>
    <mergeCell ref="A8:E8"/>
    <mergeCell ref="B9:E9"/>
    <mergeCell ref="A6:E7"/>
    <mergeCell ref="F6:F7"/>
    <mergeCell ref="G6:G7"/>
    <mergeCell ref="H6:I6"/>
    <mergeCell ref="K6:M6"/>
    <mergeCell ref="B10:E10"/>
    <mergeCell ref="B11:E11"/>
    <mergeCell ref="B13:E13"/>
    <mergeCell ref="B14:E14"/>
    <mergeCell ref="B15:E15"/>
    <mergeCell ref="B16:E16"/>
    <mergeCell ref="B12:E12"/>
    <mergeCell ref="B17:E17"/>
    <mergeCell ref="B18:E18"/>
    <mergeCell ref="B26:E26"/>
    <mergeCell ref="B19:E19"/>
    <mergeCell ref="B27:E27"/>
    <mergeCell ref="B20:E20"/>
    <mergeCell ref="B21:E21"/>
    <mergeCell ref="B35:E35"/>
    <mergeCell ref="B28:E28"/>
    <mergeCell ref="B29:E29"/>
    <mergeCell ref="B23:E23"/>
    <mergeCell ref="B25:E25"/>
    <mergeCell ref="B22:E22"/>
    <mergeCell ref="B24:E24"/>
    <mergeCell ref="B36:E36"/>
    <mergeCell ref="B37:E37"/>
    <mergeCell ref="B38:E38"/>
    <mergeCell ref="B39:E39"/>
    <mergeCell ref="B30:E30"/>
    <mergeCell ref="B31:E31"/>
    <mergeCell ref="B32:E32"/>
    <mergeCell ref="B33:E33"/>
    <mergeCell ref="B34:E34"/>
  </mergeCells>
  <phoneticPr fontId="5" type="noConversion"/>
  <printOptions horizontalCentered="1"/>
  <pageMargins left="0.19" right="0.18" top="0.57999999999999996" bottom="0.74803149606299213" header="0.31496062992125984" footer="0.31496062992125984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V.ker.Ökorm.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aljegy</cp:lastModifiedBy>
  <cp:lastPrinted>2022-05-26T09:01:05Z</cp:lastPrinted>
  <dcterms:created xsi:type="dcterms:W3CDTF">2005-01-13T11:36:06Z</dcterms:created>
  <dcterms:modified xsi:type="dcterms:W3CDTF">2022-06-20T20:20:47Z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-1192068563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